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INFORME GESTION\INFORME DE GESTION 2026\INFORME DE GESTION I SEMESTRE 2026\"/>
    </mc:Choice>
  </mc:AlternateContent>
  <xr:revisionPtr revIDLastSave="0" documentId="13_ncr:1_{B6D8DCAA-2302-4A25-A3EC-25100E2F973A}" xr6:coauthVersionLast="47" xr6:coauthVersionMax="47" xr10:uidLastSave="{00000000-0000-0000-0000-000000000000}"/>
  <bookViews>
    <workbookView xWindow="-120" yWindow="-120" windowWidth="20730" windowHeight="11160" xr2:uid="{00000000-000D-0000-FFFF-FFFF00000000}"/>
  </bookViews>
  <sheets>
    <sheet name="INFORME GESTION PARA IMPRIMIR" sheetId="4" r:id="rId1"/>
    <sheet name="Hoja4" sheetId="6" r:id="rId2"/>
    <sheet name="Hoja3" sheetId="5" r:id="rId3"/>
    <sheet name="Hoja1" sheetId="2" r:id="rId4"/>
    <sheet name="Hoja2" sheetId="3" r:id="rId5"/>
  </sheets>
  <definedNames>
    <definedName name="_Hlk198039228" localSheetId="0">'INFORME GESTION PARA IMPRIMIR'!$M$82</definedName>
    <definedName name="_Hlk209712560" localSheetId="0">'INFORME GESTION PARA IMPRIMIR'!#REF!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4" i="4" l="1"/>
  <c r="G71" i="4"/>
  <c r="G70" i="4" l="1"/>
  <c r="F172" i="4" l="1"/>
  <c r="F174" i="4" s="1"/>
  <c r="E165" i="4"/>
  <c r="F149" i="4"/>
  <c r="F147" i="4"/>
  <c r="F138" i="4"/>
  <c r="F128" i="4"/>
  <c r="F124" i="4"/>
  <c r="F116" i="4"/>
  <c r="F113" i="4"/>
  <c r="F110" i="4"/>
  <c r="F103" i="4"/>
  <c r="F98" i="4"/>
  <c r="F94" i="4"/>
  <c r="F93" i="4" s="1"/>
  <c r="F92" i="4" s="1"/>
  <c r="F89" i="4"/>
  <c r="F85" i="4"/>
  <c r="F74" i="4"/>
  <c r="F73" i="4" s="1"/>
  <c r="F72" i="4" s="1"/>
  <c r="F68" i="4"/>
  <c r="F62" i="4"/>
  <c r="F60" i="4"/>
  <c r="F54" i="4"/>
  <c r="F51" i="4"/>
  <c r="C36" i="4"/>
  <c r="D35" i="4" s="1"/>
  <c r="F146" i="4" l="1"/>
  <c r="F112" i="4"/>
  <c r="F97" i="4"/>
  <c r="D32" i="4"/>
  <c r="F50" i="4"/>
  <c r="D30" i="4"/>
  <c r="D34" i="4"/>
  <c r="F84" i="4"/>
  <c r="F83" i="4" s="1"/>
  <c r="D29" i="4"/>
  <c r="D31" i="4"/>
  <c r="D33" i="4"/>
  <c r="F96" i="4" l="1"/>
  <c r="F49" i="4"/>
  <c r="F48" i="4" s="1"/>
  <c r="D36" i="4"/>
  <c r="F47" i="4" l="1"/>
  <c r="F46" i="4" s="1"/>
  <c r="F45" i="4" s="1"/>
  <c r="F153" i="4" l="1"/>
  <c r="G61" i="4" s="1"/>
  <c r="G86" i="4" l="1"/>
  <c r="G81" i="4"/>
  <c r="G82" i="4"/>
  <c r="G136" i="4"/>
  <c r="G148" i="4"/>
  <c r="G109" i="4"/>
  <c r="G118" i="4"/>
  <c r="G131" i="4"/>
  <c r="G104" i="4"/>
  <c r="G130" i="4"/>
  <c r="G126" i="4"/>
  <c r="G105" i="4"/>
  <c r="G137" i="4"/>
  <c r="G108" i="4"/>
  <c r="G133" i="4"/>
  <c r="G125" i="4"/>
  <c r="G132" i="4"/>
  <c r="G100" i="4"/>
  <c r="G129" i="4"/>
  <c r="G134" i="4"/>
  <c r="G107" i="4"/>
  <c r="G120" i="4"/>
  <c r="G145" i="4"/>
  <c r="G106" i="4"/>
  <c r="G114" i="4"/>
  <c r="G142" i="4"/>
  <c r="G15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MERCEDES</author>
  </authors>
  <commentList>
    <comment ref="M3" authorId="0" shapeId="0" xr:uid="{00000000-0006-0000-0000-000001000000}">
      <text>
        <r>
          <rPr>
            <sz val="9"/>
            <color indexed="81"/>
            <rFont val="Tahoma"/>
            <family val="2"/>
          </rPr>
          <t xml:space="preserve">
</t>
        </r>
        <r>
          <rPr>
            <b/>
            <sz val="9"/>
            <color indexed="81"/>
            <rFont val="Tahoma"/>
            <family val="2"/>
          </rPr>
          <t>PEGAR LOS LOGOS DE LA INSITUCION EDUCATIVA</t>
        </r>
      </text>
    </comment>
    <comment ref="F13" authorId="1" shapeId="0" xr:uid="{00000000-0006-0000-0000-000002000000}">
      <text>
        <r>
          <rPr>
            <b/>
            <sz val="9"/>
            <color indexed="81"/>
            <rFont val="Tahoma"/>
            <family val="2"/>
          </rPr>
          <t>MARTHA: Incluir solo rector y coordinador (es):</t>
        </r>
        <r>
          <rPr>
            <sz val="9"/>
            <color indexed="81"/>
            <rFont val="Tahoma"/>
            <family val="2"/>
          </rPr>
          <t xml:space="preserve">
</t>
        </r>
      </text>
    </comment>
    <comment ref="B15" authorId="1" shapeId="0" xr:uid="{00000000-0006-0000-0000-000003000000}">
      <text>
        <r>
          <rPr>
            <b/>
            <sz val="9"/>
            <color indexed="81"/>
            <rFont val="Tahoma"/>
            <family val="2"/>
          </rPr>
          <t>MARTHA: Incluye el docente orientador</t>
        </r>
        <r>
          <rPr>
            <sz val="9"/>
            <color indexed="81"/>
            <rFont val="Tahoma"/>
            <family val="2"/>
          </rPr>
          <t xml:space="preserve">
</t>
        </r>
      </text>
    </comment>
    <comment ref="F15" authorId="1" shapeId="0" xr:uid="{00000000-0006-0000-0000-000004000000}">
      <text>
        <r>
          <rPr>
            <b/>
            <sz val="9"/>
            <color indexed="81"/>
            <rFont val="Tahoma"/>
            <family val="2"/>
          </rPr>
          <t>MARTHA: Registrar secretria, pagador almacenista y auxiliares administrativos</t>
        </r>
        <r>
          <rPr>
            <sz val="9"/>
            <color indexed="81"/>
            <rFont val="Tahoma"/>
            <family val="2"/>
          </rPr>
          <t xml:space="preserve">
</t>
        </r>
      </text>
    </comment>
    <comment ref="B19" authorId="1" shapeId="0" xr:uid="{00000000-0006-0000-0000-000005000000}">
      <text>
        <r>
          <rPr>
            <b/>
            <sz val="9"/>
            <color indexed="81"/>
            <rFont val="Tahoma"/>
            <family val="2"/>
          </rPr>
          <t>MARTHA: Remitir evidencias de la convocatoria</t>
        </r>
        <r>
          <rPr>
            <sz val="9"/>
            <color indexed="81"/>
            <rFont val="Tahoma"/>
            <family val="2"/>
          </rPr>
          <t xml:space="preserve">
</t>
        </r>
      </text>
    </comment>
    <comment ref="F21" authorId="1" shapeId="0" xr:uid="{00000000-0006-0000-0000-000006000000}">
      <text>
        <r>
          <rPr>
            <b/>
            <sz val="9"/>
            <color indexed="81"/>
            <rFont val="Tahoma"/>
            <family val="2"/>
          </rPr>
          <t>MARTHA:
Remitir evidencias de la asistencia</t>
        </r>
        <r>
          <rPr>
            <sz val="9"/>
            <color indexed="81"/>
            <rFont val="Tahoma"/>
            <family val="2"/>
          </rPr>
          <t xml:space="preserve">
</t>
        </r>
      </text>
    </comment>
    <comment ref="B28" authorId="1" shapeId="0" xr:uid="{00000000-0006-0000-0000-000007000000}">
      <text>
        <r>
          <rPr>
            <b/>
            <sz val="9"/>
            <color indexed="81"/>
            <rFont val="Tahoma"/>
            <family val="2"/>
          </rPr>
          <t>MARTHA: Incluir todos los ingresos que hacen parte del presupuesto institucional</t>
        </r>
        <r>
          <rPr>
            <sz val="9"/>
            <color indexed="81"/>
            <rFont val="Tahoma"/>
            <family val="2"/>
          </rPr>
          <t xml:space="preserve">
</t>
        </r>
      </text>
    </comment>
    <comment ref="E28" authorId="1" shapeId="0" xr:uid="{00000000-0006-0000-0000-000008000000}">
      <text>
        <r>
          <rPr>
            <b/>
            <sz val="9"/>
            <color indexed="81"/>
            <rFont val="Tahoma"/>
            <family val="2"/>
          </rPr>
          <t xml:space="preserve">MARTHA: No registrar nuevamente valores y porcentajes. Este espacio es para analizar el comportamiento de los recursos asignados tal como ocurrió en la pandemia </t>
        </r>
        <r>
          <rPr>
            <sz val="9"/>
            <color indexed="81"/>
            <rFont val="Tahoma"/>
            <family val="2"/>
          </rPr>
          <t xml:space="preserve">
</t>
        </r>
      </text>
    </comment>
    <comment ref="G42" authorId="1" shapeId="0" xr:uid="{00000000-0006-0000-0000-000009000000}">
      <text>
        <r>
          <rPr>
            <b/>
            <sz val="9"/>
            <color indexed="81"/>
            <rFont val="Tahoma"/>
            <family val="2"/>
          </rPr>
          <t xml:space="preserve">MARTHA: Porcentaje con relación al total de egresos. </t>
        </r>
        <r>
          <rPr>
            <sz val="9"/>
            <color indexed="81"/>
            <rFont val="Tahoma"/>
            <family val="2"/>
          </rPr>
          <t xml:space="preserve">
</t>
        </r>
      </text>
    </comment>
    <comment ref="H42" authorId="1" shapeId="0" xr:uid="{00000000-0006-0000-0000-00000A000000}">
      <text>
        <r>
          <rPr>
            <b/>
            <sz val="9"/>
            <color indexed="81"/>
            <rFont val="Tahoma"/>
            <family val="2"/>
          </rPr>
          <t>MARTHA: No registrar nuevamente valores y porcentajes. Este espacio es para analizar el comportamiento de los gastos institucionales e identificar el porcentaje de ejecución.</t>
        </r>
      </text>
    </comment>
    <comment ref="F164" authorId="1" shapeId="0" xr:uid="{00000000-0006-0000-0000-00000B000000}">
      <text>
        <r>
          <rPr>
            <b/>
            <sz val="9"/>
            <color indexed="81"/>
            <rFont val="Tahoma"/>
            <family val="2"/>
          </rPr>
          <t>MARTHA: Este espacio facilita la explicación sobre los valores del superávit con relación a las cuentas por pagar indicando que se encuentran en las cuentas bancarias. Incluir las explicaciones pertinentes</t>
        </r>
        <r>
          <rPr>
            <sz val="9"/>
            <color indexed="81"/>
            <rFont val="Tahoma"/>
            <family val="2"/>
          </rPr>
          <t xml:space="preserve">
</t>
        </r>
      </text>
    </comment>
    <comment ref="H168" authorId="1" shapeId="0" xr:uid="{00000000-0006-0000-0000-00000C000000}">
      <text>
        <r>
          <rPr>
            <b/>
            <sz val="9"/>
            <color indexed="81"/>
            <rFont val="Tahoma"/>
            <family val="2"/>
          </rPr>
          <t>MARTHA: Relacionar cada una de las cuentas por pagar que quedan luego de liquidar presupuesto y todas las explicaciones que se crean necesarias</t>
        </r>
        <r>
          <rPr>
            <sz val="9"/>
            <color indexed="81"/>
            <rFont val="Tahoma"/>
            <family val="2"/>
          </rPr>
          <t xml:space="preserve">
</t>
        </r>
      </text>
    </comment>
    <comment ref="B189" authorId="1" shapeId="0" xr:uid="{00000000-0006-0000-0000-00000D000000}">
      <text>
        <r>
          <rPr>
            <b/>
            <sz val="9"/>
            <color indexed="81"/>
            <rFont val="Tahoma"/>
            <family val="2"/>
          </rPr>
          <t>MARTHA: Registrar los contratos en orden cronológico desde el primero hasta el último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MERCEDES</author>
  </authors>
  <commentList>
    <comment ref="F2" authorId="0" shapeId="0" xr:uid="{00000000-0006-0000-0200-000001000000}">
      <text>
        <r>
          <rPr>
            <b/>
            <sz val="9"/>
            <color indexed="81"/>
            <rFont val="Tahoma"/>
            <family val="2"/>
          </rPr>
          <t xml:space="preserve">MARTHA: Porcentaje con relación al total de egresos. </t>
        </r>
        <r>
          <rPr>
            <sz val="9"/>
            <color indexed="81"/>
            <rFont val="Tahoma"/>
            <family val="2"/>
          </rPr>
          <t xml:space="preserve">
</t>
        </r>
      </text>
    </comment>
    <comment ref="G2" authorId="0" shapeId="0" xr:uid="{00000000-0006-0000-0200-000002000000}">
      <text>
        <r>
          <rPr>
            <b/>
            <sz val="9"/>
            <color indexed="81"/>
            <rFont val="Tahoma"/>
            <family val="2"/>
          </rPr>
          <t>MARTHA: No registrar nuevamente valores y porcentajes. Este espacio es para analizar el comportamiento de los gastos institucionales e identificar el porcentaje de ejecución.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MERCEDES</author>
  </authors>
  <commentList>
    <comment ref="A1" authorId="0" shapeId="0" xr:uid="{00000000-0006-0000-0300-000001000000}">
      <text>
        <r>
          <rPr>
            <b/>
            <sz val="9"/>
            <color indexed="81"/>
            <rFont val="Tahoma"/>
            <family val="2"/>
          </rPr>
          <t>MARTHA: Incluir todos los ingresos que hacen parte del presupuesto institucional</t>
        </r>
        <r>
          <rPr>
            <sz val="9"/>
            <color indexed="81"/>
            <rFont val="Tahoma"/>
            <family val="2"/>
          </rPr>
          <t xml:space="preserve">
</t>
        </r>
      </text>
    </comment>
    <comment ref="D1" authorId="0" shapeId="0" xr:uid="{00000000-0006-0000-0300-000002000000}">
      <text>
        <r>
          <rPr>
            <b/>
            <sz val="9"/>
            <color indexed="81"/>
            <rFont val="Tahoma"/>
            <family val="2"/>
          </rPr>
          <t xml:space="preserve">MARTHA: No registrar nuevamente valores y porcentajes. Este espacio es para analizar el comportamiento de los recursos asignados tal como ocurrió en la pandemia </t>
        </r>
        <r>
          <rPr>
            <sz val="9"/>
            <color indexed="81"/>
            <rFont val="Tahoma"/>
            <family val="2"/>
          </rPr>
          <t xml:space="preserve">
</t>
        </r>
      </text>
    </comment>
  </commentList>
</comments>
</file>

<file path=xl/sharedStrings.xml><?xml version="1.0" encoding="utf-8"?>
<sst xmlns="http://schemas.openxmlformats.org/spreadsheetml/2006/main" count="532" uniqueCount="357">
  <si>
    <t>1. INGRESOS POR FUENTE</t>
  </si>
  <si>
    <t>FUENTE</t>
  </si>
  <si>
    <t>VALOR</t>
  </si>
  <si>
    <t>%</t>
  </si>
  <si>
    <t>ANALISIS CUALITATIVO</t>
  </si>
  <si>
    <t>Aporte de Gratuidad CONPES</t>
  </si>
  <si>
    <t xml:space="preserve">Calidad Municipio (SGP) </t>
  </si>
  <si>
    <t>Calidad Departamento (SGP)</t>
  </si>
  <si>
    <t>Recursos propios</t>
  </si>
  <si>
    <t>Recursos de capital</t>
  </si>
  <si>
    <t xml:space="preserve">TOTAL INGRESOS </t>
  </si>
  <si>
    <t>Otros ingresos</t>
  </si>
  <si>
    <t>2. GASTOS POR RUBRO</t>
  </si>
  <si>
    <t>Remuneración Servicios Técnicos</t>
  </si>
  <si>
    <t>Honorarios</t>
  </si>
  <si>
    <t>Jornales</t>
  </si>
  <si>
    <t>Impresos y Publicaciones</t>
  </si>
  <si>
    <t>Mantenimiento del Establecimiento</t>
  </si>
  <si>
    <t>Gastos Financieros</t>
  </si>
  <si>
    <t>IDENTIFICACION RUBRO</t>
  </si>
  <si>
    <t>CODIGO</t>
  </si>
  <si>
    <t>3. RESULTADO DEL EJERCICIO</t>
  </si>
  <si>
    <t>INGRESOS</t>
  </si>
  <si>
    <t>4. SALDO DISPONIBLE DE EFECTIVO</t>
  </si>
  <si>
    <t>No. CUENTA</t>
  </si>
  <si>
    <t>SALDO</t>
  </si>
  <si>
    <t>SALDO EN CAJA</t>
  </si>
  <si>
    <t>TOTAL EFECTIVO EN BANCOS</t>
  </si>
  <si>
    <t>I. INFORMACIÓN BÁSICA</t>
  </si>
  <si>
    <t>II. GESTIÓN ADMINISTRATIVA Y FINANCIERA</t>
  </si>
  <si>
    <t>ANÁLISIS CUALITATIVO</t>
  </si>
  <si>
    <t>Nombre del Rector (a):</t>
  </si>
  <si>
    <t>Firma del Rector (a):</t>
  </si>
  <si>
    <t>Fecha de entrega a la SED:</t>
  </si>
  <si>
    <t xml:space="preserve"> </t>
  </si>
  <si>
    <t xml:space="preserve">Otros Aportes  Departamento </t>
  </si>
  <si>
    <t>FIRMAS</t>
  </si>
  <si>
    <t>OBJETO</t>
  </si>
  <si>
    <t>SI</t>
  </si>
  <si>
    <t>NO</t>
  </si>
  <si>
    <t>SECOP</t>
  </si>
  <si>
    <t>III. SINTESIS DE INFORMACION SOBRE CONTRATOS SUSCRITOS</t>
  </si>
  <si>
    <t>RECURSOS</t>
  </si>
  <si>
    <t>RUBRO</t>
  </si>
  <si>
    <t xml:space="preserve">No. ORDEN </t>
  </si>
  <si>
    <t xml:space="preserve">TOTAL GASTOS </t>
  </si>
  <si>
    <t>LA INFORMACION ANTERIOR FUE DADA A CONOCER MEDIANTE AUDIENCIA PUBLICA EN LA FECHA REGISTRADA</t>
  </si>
  <si>
    <t xml:space="preserve">TOTAL SALDO DISPONIBLE </t>
  </si>
  <si>
    <t xml:space="preserve">Presupuesto Institucional: </t>
  </si>
  <si>
    <t xml:space="preserve">Superávit </t>
  </si>
  <si>
    <t>Cuentas por pagar</t>
  </si>
  <si>
    <t>PORCENTAJE</t>
  </si>
  <si>
    <t>PORCENTAJE EJECUCION</t>
  </si>
  <si>
    <t>BAJO</t>
  </si>
  <si>
    <t>ASPECTOS</t>
  </si>
  <si>
    <t>Total Gastos</t>
  </si>
  <si>
    <t>MUY BAJO</t>
  </si>
  <si>
    <t xml:space="preserve">BUENO </t>
  </si>
  <si>
    <t>MUY BUENO</t>
  </si>
  <si>
    <t>PORCENTAJE DE EJECUCIÓN PRESUPUESTAL</t>
  </si>
  <si>
    <t>INFORME DE AUDIENCIA PÚBLICA DE RENDICIÓN DE CUENTAS - ANEXO 2</t>
  </si>
  <si>
    <t>SIA OBSERVA</t>
  </si>
  <si>
    <t>2.1.2.02.02.008.04</t>
  </si>
  <si>
    <t>2.1.2.02.02.008.03</t>
  </si>
  <si>
    <t>2.1.2.02.02.009.03</t>
  </si>
  <si>
    <t>2</t>
  </si>
  <si>
    <t>A</t>
  </si>
  <si>
    <t>Gastos</t>
  </si>
  <si>
    <t>2.1</t>
  </si>
  <si>
    <t>Funcionamiento</t>
  </si>
  <si>
    <t>2.1.2</t>
  </si>
  <si>
    <t>Adquisición de bienes y servicios</t>
  </si>
  <si>
    <t>2.1.2.01</t>
  </si>
  <si>
    <t>Adquisición de activos no financieros</t>
  </si>
  <si>
    <t>2.1.2.01.01</t>
  </si>
  <si>
    <t>Activos Fijos</t>
  </si>
  <si>
    <t>2.1.2.01.01.003</t>
  </si>
  <si>
    <t>Maquinaria y equipo</t>
  </si>
  <si>
    <t>2.1.2.01.01.003.01</t>
  </si>
  <si>
    <t>Maquinaria para uso general</t>
  </si>
  <si>
    <t>2.1.2.01.01.003.01.02</t>
  </si>
  <si>
    <t>C</t>
  </si>
  <si>
    <t>Bombas, compresores, motores de fuerza hidráulica y motores de potencia neumática y válvulas y sus partes y piezas</t>
  </si>
  <si>
    <t>2.1.2.01.01.003.01.06</t>
  </si>
  <si>
    <t>2.1.2.01.01.003.02</t>
  </si>
  <si>
    <t>2.1.2.01.01.003.02.01</t>
  </si>
  <si>
    <t>2.1.2.01.01.003.02.02</t>
  </si>
  <si>
    <t>2.1.2.01.01.003.02.05</t>
  </si>
  <si>
    <t>Otras máquinas para usos generales y sus partes y piezas</t>
  </si>
  <si>
    <t>Maquinaria para usos especiales</t>
  </si>
  <si>
    <t>Maquinaria agropecuaria o silvícola y sus partes y piezas</t>
  </si>
  <si>
    <t>Máquinas herramientas y sus partes, piezas y accesorios</t>
  </si>
  <si>
    <t>Maquinaria para la elaboración de alimentos, bebidas y tabaco, y sus partes y piezas</t>
  </si>
  <si>
    <t>2.1.2.01.01.003.02.07</t>
  </si>
  <si>
    <t>Aparatos de uso doméstico y sus partes y piezas</t>
  </si>
  <si>
    <t>2.1.2.01.01.003.02.08</t>
  </si>
  <si>
    <t>Otra maquinaria para usos especiales y sus partes y piezas</t>
  </si>
  <si>
    <t>2.1.2.01.01.003.03</t>
  </si>
  <si>
    <t>Maquinaria de oficina, contabilidad e informática</t>
  </si>
  <si>
    <t>2.1.2.01.01.003.03.02</t>
  </si>
  <si>
    <t>Maquinaria de informática y sus partes, piezas y accesorios</t>
  </si>
  <si>
    <t>2.1.2.01.01.003.04</t>
  </si>
  <si>
    <t>Maquinaria y aparatos eléctricos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</si>
  <si>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</si>
  <si>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</si>
  <si>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</si>
  <si>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</si>
  <si>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</si>
  <si>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</si>
  <si>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</si>
  <si>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</si>
  <si>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</si>
  <si>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</si>
  <si>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</si>
  <si>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</si>
  <si>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</si>
  <si>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</si>
  <si>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</si>
  <si>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</si>
  <si>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2.1.2.01.01.003.05.05</t>
  </si>
  <si>
    <t>Discos, cintas, dispositivos de almacenamiento en estado sólido no volátiles y otros medios, no grabados</t>
  </si>
  <si>
    <t>2.1.2.01.01.004</t>
  </si>
  <si>
    <t>Activos fijos no clasificados como maquinaria y equipo</t>
  </si>
  <si>
    <t>2.1.2.01.01.004.01</t>
  </si>
  <si>
    <t>Muebles, instrumentos musicales, artículos de deporte y antigüedades</t>
  </si>
  <si>
    <t>2.1.2.01.01.004.01.01</t>
  </si>
  <si>
    <t>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</si>
  <si>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</si>
  <si>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</si>
  <si>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</si>
  <si>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</si>
  <si>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</si>
  <si>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</si>
  <si>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</si>
  <si>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</si>
  <si>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</si>
  <si>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</si>
  <si>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2.1.2.01.01.004.01.01.06</t>
  </si>
  <si>
    <t>Partes y piezas de muebles</t>
  </si>
  <si>
    <t>2.1.2.01.01.004.01.02</t>
  </si>
  <si>
    <t>Instrumentos musicales</t>
  </si>
  <si>
    <t>2.1.2.01.01.004.01.03</t>
  </si>
  <si>
    <t>Artículos de deporte</t>
  </si>
  <si>
    <t>2.1.2.01.01.005</t>
  </si>
  <si>
    <t>Otros activos fijos</t>
  </si>
  <si>
    <t>2.1.2.01.01.005.01</t>
  </si>
  <si>
    <t>Recursos biológicos cultivados</t>
  </si>
  <si>
    <t>2.1.2.01.01.005.01.01</t>
  </si>
  <si>
    <t xml:space="preserve">Recursos animales que generan productos en forma repetida  </t>
  </si>
  <si>
    <t>2.1.2.01.01.005.01.01.01</t>
  </si>
  <si>
    <t>Animales de cría</t>
  </si>
  <si>
    <t>2.1.2.01.01.005.01.01.02</t>
  </si>
  <si>
    <t>Ganado lechero</t>
  </si>
  <si>
    <t>2.1.2.01.01.005.01.01.08</t>
  </si>
  <si>
    <t>Otros animales que generan productos en forma repetida</t>
  </si>
  <si>
    <t>2.1.2.01.01.005.01.02</t>
  </si>
  <si>
    <t xml:space="preserve">Árboles, cultivos y plantas que generan productos en forma repetida </t>
  </si>
  <si>
    <t>2.1.2.01.01.005.01.02.01</t>
  </si>
  <si>
    <t>Árboles frutales</t>
  </si>
  <si>
    <t>2.1.2.01.01.005.01.02.06</t>
  </si>
  <si>
    <t>Otros árboles, cultivos y plantas que generan productos en forma repetida</t>
  </si>
  <si>
    <t>2.1.2.01.01.005.02</t>
  </si>
  <si>
    <t>Productos de la propiedad intelectual</t>
  </si>
  <si>
    <t>2.1.2.01.01.005.02.03</t>
  </si>
  <si>
    <t>Programas de informática y bases de datos</t>
  </si>
  <si>
    <t>2.1.2.01.01.005.02.03.01</t>
  </si>
  <si>
    <t>Programas de informática</t>
  </si>
  <si>
    <t>2.1.2.01.01.005.02.03.01.01</t>
  </si>
  <si>
    <t>Paquetes de software</t>
  </si>
  <si>
    <t>2.1.2.02</t>
  </si>
  <si>
    <t>Adquisiciones diferentes de activos</t>
  </si>
  <si>
    <t>2.1.2.02.01</t>
  </si>
  <si>
    <t>Materiales y suministros</t>
  </si>
  <si>
    <t>2.1.2.02.01.000</t>
  </si>
  <si>
    <t>Agricultura, silvicultura y productos de la pesca</t>
  </si>
  <si>
    <t>2.1.2.02.01.000.01</t>
  </si>
  <si>
    <t>Productos de la agricultura y la horticultura</t>
  </si>
  <si>
    <t>2.1.2.02.01.000.02</t>
  </si>
  <si>
    <t>Animales vivos y productos animales (Excepto la carne)</t>
  </si>
  <si>
    <t>2.1.2.02.01.000.03</t>
  </si>
  <si>
    <t>Pescado y otros productos de la pesca</t>
  </si>
  <si>
    <t>2.1.2.02.01.001</t>
  </si>
  <si>
    <t>Suministro de productos de cafetería</t>
  </si>
  <si>
    <t>2.1.2.02.01.003</t>
  </si>
  <si>
    <t>Otros bienes transportables (excepto productos metálicos, maquinaria y equipo)</t>
  </si>
  <si>
    <t>2.1.2.02.01.003.01</t>
  </si>
  <si>
    <t>Compra y recarga de tóner y cartuchos</t>
  </si>
  <si>
    <t>2.1.2.02.01.003.02</t>
  </si>
  <si>
    <t>Compra y recarga de extintores</t>
  </si>
  <si>
    <t>2.1.2.02.01.003.03</t>
  </si>
  <si>
    <t>Textos, libros, guías y demás material pedagógico</t>
  </si>
  <si>
    <t>2.1.2.02.01.003.04</t>
  </si>
  <si>
    <t>Textos, libros, guías y demás material administrativo</t>
  </si>
  <si>
    <t>2.1.2.02.01.003.05</t>
  </si>
  <si>
    <t>Artículos de aseo y elementos de bioseguridad</t>
  </si>
  <si>
    <t>2.1.2.02.01.003.06</t>
  </si>
  <si>
    <t>Combustibles y lubricantes</t>
  </si>
  <si>
    <t>2.1.2.02.01.004</t>
  </si>
  <si>
    <t>Productos metálicos y paquetes de software</t>
  </si>
  <si>
    <t>2.1.2.02.01.004.01</t>
  </si>
  <si>
    <t>Alarmas</t>
  </si>
  <si>
    <t>2.1.2.02.02</t>
  </si>
  <si>
    <t>Adquisición de servicios</t>
  </si>
  <si>
    <t>2.1.2.02.02.005</t>
  </si>
  <si>
    <t>Servicios de la construcción</t>
  </si>
  <si>
    <t>2.1.2.02.02.005.01</t>
  </si>
  <si>
    <t>2.1.2.02.02.005.02</t>
  </si>
  <si>
    <t>Adecuaciones de Infraestuctura Internados</t>
  </si>
  <si>
    <t>2.1.2.02.02.006</t>
  </si>
  <si>
    <t>Servicios de alojamiento; servicios de suministro de comidas y bebidas; servicios de transporte; y servicios de distribución de electricidad, gas y agua</t>
  </si>
  <si>
    <t>2.1.2.02.02.006.01</t>
  </si>
  <si>
    <t>Servicio  de Acueducto</t>
  </si>
  <si>
    <t>2.1.2.02.02.006.02</t>
  </si>
  <si>
    <t>Servicio de Energía</t>
  </si>
  <si>
    <t>2.1.2.02.02.006.03</t>
  </si>
  <si>
    <t>Servicio de Gas</t>
  </si>
  <si>
    <t>2.1.2.02.02.006.04</t>
  </si>
  <si>
    <t>Viáticos y gastos de viaje (Estudiantes)</t>
  </si>
  <si>
    <t>2.1.2.02.02.006.05</t>
  </si>
  <si>
    <t>2.1.2.02.02.006.06</t>
  </si>
  <si>
    <t>Alimentación Internados</t>
  </si>
  <si>
    <t>2.1.2.02.02.006.07</t>
  </si>
  <si>
    <t>Insumos para elaboración de productos procesados</t>
  </si>
  <si>
    <t>2.1.2.02.02.007</t>
  </si>
  <si>
    <t>Servicios financieros y servicios conexos, servicios inmobiliarios y servicios de leasing</t>
  </si>
  <si>
    <t>2.1.2.02.02.007.01</t>
  </si>
  <si>
    <t>2.1.2.02.02.007.02</t>
  </si>
  <si>
    <t>Pólizas</t>
  </si>
  <si>
    <t>2.1.2.02.02.007.03</t>
  </si>
  <si>
    <t>Arrendamientos de bienes muebles e inmuebles</t>
  </si>
  <si>
    <t>2.1.2.02.02.008</t>
  </si>
  <si>
    <t xml:space="preserve">Servicios prestados a las empresas y servicios de producción </t>
  </si>
  <si>
    <t>2.1.2.02.02.008.01</t>
  </si>
  <si>
    <t>Telefonía</t>
  </si>
  <si>
    <t>2.1.2.02.02.008.02</t>
  </si>
  <si>
    <t>Internet</t>
  </si>
  <si>
    <t>2.1.2.02.02.008.05</t>
  </si>
  <si>
    <t>2.1.2.02.02.008.06</t>
  </si>
  <si>
    <t>Licencia de Uso Software</t>
  </si>
  <si>
    <t>2.1.2.02.02.008.07</t>
  </si>
  <si>
    <t>Hosting páginas web</t>
  </si>
  <si>
    <t>2.1.2.02.02.008.08</t>
  </si>
  <si>
    <t>Firmas digitales</t>
  </si>
  <si>
    <t>2.1.2.02.02.008.09</t>
  </si>
  <si>
    <t>Mantenimiento de Mobiliario, software y equipos</t>
  </si>
  <si>
    <t>2.1.2.02.02.009</t>
  </si>
  <si>
    <t>Servicios para la comunidad, sociales y personales</t>
  </si>
  <si>
    <t>2.1.2.02.02.009.01</t>
  </si>
  <si>
    <t>Servicio de Alcantarillado</t>
  </si>
  <si>
    <t>2.1.2.02.02.009.02</t>
  </si>
  <si>
    <t>Servicio de Aseo</t>
  </si>
  <si>
    <t>2.1.2.02.02.009.04</t>
  </si>
  <si>
    <t>Actividades científicas, deportivas y culturales</t>
  </si>
  <si>
    <t>2.1.2.02.02.009.05</t>
  </si>
  <si>
    <t>Inscripcion y participación en competencias cinetíficas, deportivas y culturales</t>
  </si>
  <si>
    <t>2.1.2.02.02.009.06</t>
  </si>
  <si>
    <t xml:space="preserve">Honorarios Hora Cátedra Ciclo Complementario </t>
  </si>
  <si>
    <t>2.1.2.02.02.009.07</t>
  </si>
  <si>
    <t>Proyectos Pedagógicos</t>
  </si>
  <si>
    <t>2.1.8</t>
  </si>
  <si>
    <t>Gastos por tributos, tasas, contribuciones, multas, sanciones e intereses de mora</t>
  </si>
  <si>
    <t>2.1.8.01</t>
  </si>
  <si>
    <t>Impuestos</t>
  </si>
  <si>
    <t>2.1.8.01.14</t>
  </si>
  <si>
    <t>Gravamen a los movimientos financieros</t>
  </si>
  <si>
    <t>2.1.8.05</t>
  </si>
  <si>
    <t>Multas, sanciones e intereses de mora</t>
  </si>
  <si>
    <t>2.1.8.05.01</t>
  </si>
  <si>
    <t>Multas y sanciones</t>
  </si>
  <si>
    <t>2.1.8.05.01.004</t>
  </si>
  <si>
    <t>Sanciones administrativas</t>
  </si>
  <si>
    <t>2.1.8.05.02</t>
  </si>
  <si>
    <t>Intereses de mora</t>
  </si>
  <si>
    <t>NIVEL</t>
  </si>
  <si>
    <t>TIPO</t>
  </si>
  <si>
    <t>NOMBRE DE LA CUENTA</t>
  </si>
  <si>
    <t xml:space="preserve">GASTOS </t>
  </si>
  <si>
    <t>SUPERAVIT</t>
  </si>
  <si>
    <t xml:space="preserve">BANCO </t>
  </si>
  <si>
    <t xml:space="preserve">MUY BAJO: 0% - 30                                BAJO: 31% A 60%                                                   BUENO: 61% - 90%                                   MUY BUENO: 91% - 100%                 </t>
  </si>
  <si>
    <t>FECHA</t>
  </si>
  <si>
    <t>DIA/MES/AÑO</t>
  </si>
  <si>
    <t>TIPO DE CUENTA</t>
  </si>
  <si>
    <t xml:space="preserve">ESTABLECIMIENTO EDUCATIVO EL TEJAR                       ESPECIALIDAD  AGROPECUARIA       </t>
  </si>
  <si>
    <t xml:space="preserve"> MUNICIPIO DE TIMANA</t>
  </si>
  <si>
    <t>NIT.  891.101.470-5</t>
  </si>
  <si>
    <t>Código DANE No. 241807000427</t>
  </si>
  <si>
    <t>Correo Electrónico: tejar.timana@sedhuila.gov.co</t>
  </si>
  <si>
    <t>NÚMERO DE DIRECTIVOS DOCENTES: 02</t>
  </si>
  <si>
    <t>NÚMERO DE ADMINISTRATIVOS: 04</t>
  </si>
  <si>
    <t>LUGAR: AULA MULTIPLE I.E EL TEJAR</t>
  </si>
  <si>
    <t>Gastos de transporte y comunicación</t>
  </si>
  <si>
    <t>33965000263-9</t>
  </si>
  <si>
    <t>Cuenta Corriente</t>
  </si>
  <si>
    <t>Cuenta de ahorros maestra</t>
  </si>
  <si>
    <t>Cuenta de ahorros pagadora</t>
  </si>
  <si>
    <t>Banco Agrario de Colombia</t>
  </si>
  <si>
    <t>X</t>
  </si>
  <si>
    <t>001</t>
  </si>
  <si>
    <t>002</t>
  </si>
  <si>
    <t>003</t>
  </si>
  <si>
    <t>Remuneracion de servicios tecnicos</t>
  </si>
  <si>
    <t>004</t>
  </si>
  <si>
    <t>005</t>
  </si>
  <si>
    <t>006</t>
  </si>
  <si>
    <t>Polizas</t>
  </si>
  <si>
    <t>Calidad Municipio</t>
  </si>
  <si>
    <t xml:space="preserve">FECHA RELIZACIÓN AUDIENCIA: </t>
  </si>
  <si>
    <t xml:space="preserve">No. DVOS DOCENTES Y DOCENTES DEL1278:  </t>
  </si>
  <si>
    <t>Calidad Gratuidad</t>
  </si>
  <si>
    <t>Contratar el servicio asesoría en la parametrización inicial, mantenimiento, capacitación, soporte técnico y licencia de uso del software presupuestal, así como capacitación, soporte técnico y licencia de uso del software de inventarios.</t>
  </si>
  <si>
    <t>Licencia de uso de software</t>
  </si>
  <si>
    <t>007</t>
  </si>
  <si>
    <t>Instrumentos Musicales</t>
  </si>
  <si>
    <t>Animales de cria</t>
  </si>
  <si>
    <t>Insumos para el sostenimiento de semovientes</t>
  </si>
  <si>
    <t>Superavit otras fuentes</t>
  </si>
  <si>
    <t>SANDRA JANETH SANTIAGO CASTRO</t>
  </si>
  <si>
    <t>NÚMERO DE SEDES: 10</t>
  </si>
  <si>
    <t>No.DVOS DOCENTES Y DOCENTES DEL 2277: 5</t>
  </si>
  <si>
    <t>29 DE JULIO DEL 2026</t>
  </si>
  <si>
    <t>PERÍODO DE RENDICIÓN: 1/01/2026 A 30/06/2026</t>
  </si>
  <si>
    <t xml:space="preserve">El Consejo Directivo aprobo mediante acuerdo No. 11 de Noviembre 05 de 2025 el presupuesto de ingreso y gastos de la Institución Educativa El Tejar del Municipio de Timaná para la vigencia 2026 por un valor de $109.012.600, oo. Se proyecto recaudar por diferentes conceptos como venta de bienes y servicios (certificados de estudio, duplicado de diploma y acta de grado, venta de huevos, pollos, cerdos, leche, alquiler de tinda escolar y arriendo de cocheras etc) transferencia Calidad Gratuidad, Calidad Municipio y Calidad Departamento, al igual que en los gastos se tuvieron en cuenta las necesidades de cada Sede Primaria y Secundaria junto con los proyectos que se desarrollaran durante este mismo año. Una vez consolidados los informes se concluye que durante el primer semestre de la vigencia 2026 la Institución percibio ingresos netos de $162.321.273, oo. De recursos de gratuidad por matricula y jornada unica se recibieron la suma de $75.001.985, oo de los cuales $10.064.524, oo de Jornada unica para los rubros de Instrumentos musciales ($5.000.000), proyectos pedagogicos ($1.064.524), actividades cientificas deportivas y culturales ($4.000.000, oo), el excedente para los demas rubros. Los $15.664.954 de Calidad Municipio para pago de los recibos de energia de las Sedes Primarias y Secundaria y servicio de internet para la Sede Secundaria. Los recursos de calidad Departamento se adicionaron en el rubro de mantenimiento del establecimiento e internet, Los $3.000.000, oo de aportes de Departamentales corresponden al premio obtenido por la Docente Cindy Lorena Murillo por su proyecto de museo paleontologico de experiencias significativas, los cuales se ejecutaran en el mismo proyecto para su mejoramiento. Los recursos propios obtenidos por la venta de servicios educativos como certificados de estudio a exalumnos, duplicado de diplomas y actas de grado del grado Once, venta de huevos, pollos por libras, litros de leche, miel, alquiler de cocheras, tienda escolar, venta de ganado, cerdos entre otros fue de $35.913.300, oo los cuales se invertiran en la compra de los concentrados, animales, insumos, medicamentos y demas elementos necesarios para el perfecto desarrollo de los proyectos en especies como Bovinos, porcinos, gallinas, pollos y peces. Los recursos de capital se adicionaron a rubros importantes para el buen desarollo de las diferentes actividades de la Institución desarrolladas en el primer semestre como fueron: insumos para semovientes, mantenimiento del establecimiento, servicio de energia, internet, servicios profesionales por honorarios (asesoria contable) primer trimestre, remuneración servicios tecnicos (impresion de boletines, dominio de la pagina web y hosting para el primer trimestre), </t>
  </si>
  <si>
    <t>Cancelación recibos de energía de las Sedes Primaria y Secundaria, durante la vigencia 2026</t>
  </si>
  <si>
    <t>Los saldos en efectivo en las tres (3) cuentas Bancarias a 30 de Junio de 2026 arrojaron los siguientes saldos: $56.078.412,55 en la Cuenta Corriente No. 33965000263-9 denominada proyectos pedagógicos productos, fuente propios, en ella se consignan todos los recursos como: expedición de certificados, duplicados de actas y diplomas, venta de litros de leche, ganado, cerdos, huevos, pollos por libra, arriendo tienda escolar y cocheras. La cuenta de ahorros maestra maneja todas las transferencias realizadas por SGP Calidad gratuidad matricula, jornada unica, calidad Municipio, Calidad Departamento tiene un saldo de $77.684.646,72 y la cuenta pagadora siempre debe permanecer en 0, ella solo sirve de puente entre la maestra con el fin de cancelar a la DIAN la rete fuente, reteiva y servicios públicos energía a Electrohuila. Con corte a 30 de Junio quedaron en las cuentas de ahorros y maestra la suma de $133.763.059,27</t>
  </si>
  <si>
    <t>Contrato No. 006 compra venta de instrumentos musicales e insumos para la Banda marcial de propiedad de la Institución a Casa Comercial J Blanco o Julian Blanco Rodriguez</t>
  </si>
  <si>
    <t>Contrato No. 007 adquisición de alevinos para el proyecto de piscicultura a Agroveterineria mi Rancho o Nelson Javier Perez Oviedo.</t>
  </si>
  <si>
    <t>Contrato No. 007 adquisición de concentrados e insumos  para los proyectos de piscicultura, porcicultura,  Bovinosy avicultura a Agroveterineria mi Rancho o Nelson Javier Perez Oviedo.</t>
  </si>
  <si>
    <t>Gastos como 4x1000 de la cuenta corriente No. 33965000263-9 del Banco Agrario de Colombia.</t>
  </si>
  <si>
    <t>Contrato No. 005 adquisición de las polizas de manejo global, multirriesgos, poliza todo riesgo moto carro y maquinaria amarilla (tractores) y SOAT moto carro</t>
  </si>
  <si>
    <t>Contrata de prestación de servicios No. 004, instlación y servicio de internet fibra optica para 27 areas dentro de la Sede Secundaria.</t>
  </si>
  <si>
    <t>Contrato de prestación de servicios profesionales  por honorarios No. 001  para la asesoria contrable, presupuestal y financiera del primer trimestre vigencia 2026.</t>
  </si>
  <si>
    <t>Contrato de prestación de servicios No. 002 dominio de hosting, pagina web, manejo de plataforma de notas e impresión de boletines para el primer trimestre de la vigncia 2026.</t>
  </si>
  <si>
    <t>Contrato de prestación de servicios No. 003 asesoria, manejo del software de presupuestos e inventarios</t>
  </si>
  <si>
    <t>Comisiones e Iva de la Cuenta Corriente No. 33965000263-9 del Banco Agrario de Colombia</t>
  </si>
  <si>
    <t>La Institución durante el primer semestre del año lectivo 2026 percibió la suma de $162.321.273, oo por los conceptos anteriormente expuestos y comprometió la suma de $66.651.814 en la realización de siete (7) contratos entre la prestación de servicios, compra venta y suministros, además se cancelaron los recibos de energía, gastos financieros y gravámenes, la diferencia obtenida entre estos dos valores corresponde a un superávit o valor por ejecutar de $96.669.459, lo que quiere decir que en el segundo semestre debemos realizar contratación teniendo en cuenta las necesidades mas urgentes entregadas por los Docentes al igual que los recibos de energia, servicios indispensables para el normal desarrollo de las actividades y proyectos programadas para la vigencia 2026.</t>
  </si>
  <si>
    <t>El presupuesto definitivo de la Institución a 30 de Junio de 2026 fue de $162.321.273, oo. Para obtener este valor tomamos en valor del presupuesto a fecha de corte,  para nuestro caso es $163.122.414 y le restamos el valor que nos falta por recaudar que para nuestro ejemplo es de $801.141.  Para obtener el porcentaje de la ejecución se coge el valor total de los gastos y se divide entre el valor total del Presupuesto,  que para nuestro caso fue:$66.651.814/162.321.273, arrojando un porcentaje de 41,05 de ejecución durante la vigencia 2026, segun la escala de calificación nos arrojamos en Bajo.  El saldo por ejecutar (superavit) es de $95.669.459, oo.               Para obtener el valor del superavit se toma el valor del presupuesto definitivo y le restamos los gastos, para nuestro caso queda así: $162.321.273 - $66.651.814, dando como superavit 2026 la suma de $95.669-459.</t>
  </si>
  <si>
    <t>Contrato de prestación de servicios profesionales por honorarios de una persona natural o jurídica para la actualización y apoyo a la gestión Contable, presentación de informes contables, presupuestales y tributarios a los Entes que lo requieren como SED, Contraloría Departamental, Alcaldía Municipal y Comunidad en General, para el primer trimestre de la vigencia 2026, teniendo en consideración las funciones y responsabilidades contempladas en las normas contables públicas y demás disposiciones legales que regulan las actividades de las Instituciones Educativas.</t>
  </si>
  <si>
    <t>Superavit Calidad Gratuidad y superavit calidad otras fuentes gratuidad</t>
  </si>
  <si>
    <t>Contratar los servicios de plataforma de notas e impresión de boletines, hosting, dominio página web y plataforma de notas, para el primer periodo de la vigencia 2026.</t>
  </si>
  <si>
    <t>Superavit Calidad Gratuidad</t>
  </si>
  <si>
    <t>Contrato de prestación en la instalación y servicio de internet fibra optica para 27 areas de la Institución Sede Secundaria</t>
  </si>
  <si>
    <t>Interntet</t>
  </si>
  <si>
    <t>Calidad Departamento</t>
  </si>
  <si>
    <t xml:space="preserve">Superavit Calidad </t>
  </si>
  <si>
    <t>Venta de bienes y servicios</t>
  </si>
  <si>
    <t xml:space="preserve">suministro de la póliza de seguros que ampare contra todo riesgo de  los bienes muebles, inmuebles, maquinaria amarilla, vehículos y demás activos e intereses patrimoniales y de aquellos por los que sea o llegare a ser legalmente responsable o que se encuentren bajo su control y custodia según inventario entregado por la Institución, . Incluyendo la cobertura de responsabilidad civil </t>
  </si>
  <si>
    <t>Contrato de compra venta de instrumentos musicales e insumos para la Banda marcial de propiedad de la Institución</t>
  </si>
  <si>
    <t>Contrato de suministro de animales, concentrados, medicamentos y demas elementos para el desarrollo de los proyectos pedagogicos productivos como Bovinos, porcinos, avicola y piscicola</t>
  </si>
  <si>
    <t>Contrato de suministro de alevinos para el proyecto piscicola</t>
  </si>
  <si>
    <t xml:space="preserve">Superavit propios </t>
  </si>
  <si>
    <t>JULIO 29 DE 2026</t>
  </si>
  <si>
    <t>Aprobada por Resolución No. 9144  del  04 de Diciembre del 2024 y Resolucion 1624 de Marzo 18 de 2026</t>
  </si>
  <si>
    <t>Dirección: Vereda El Tejar   -     Teléfono: 3125663396</t>
  </si>
  <si>
    <t>No. DE ASISTENTES: 114</t>
  </si>
  <si>
    <t>HORARIO: DE 7:00 AM A 8:30 AM</t>
  </si>
  <si>
    <t>NÚMERO DE DOCENTES:34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</si>
</sst>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_(* #,##0.00_);_(* \(#,##0.00\);_(* &quot;-&quot;??_);_(@_)"/>
    <numFmt numFmtId="166" formatCode="&quot;$&quot;\ #,##0.00"/>
    <numFmt numFmtId="167" formatCode="00"/>
  </numFmts>
  <fonts count="3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sz val="11"/>
      <color theme="1"/>
      <name val="Arial"/>
      <family val="2"/>
    </font>
    <font>
      <b/>
      <sz val="9"/>
      <color theme="1"/>
      <name val="Arial"/>
      <family val="2"/>
    </font>
    <font>
      <b/>
      <sz val="12"/>
      <color theme="1"/>
      <name val="Arial"/>
      <family val="2"/>
    </font>
    <font>
      <sz val="10"/>
      <name val="Arial"/>
      <family val="2"/>
    </font>
    <font>
      <sz val="9"/>
      <name val="Arial"/>
      <family val="2"/>
    </font>
    <font>
      <sz val="9"/>
      <color indexed="81"/>
      <name val="Tahoma"/>
      <family val="2"/>
    </font>
    <font>
      <b/>
      <sz val="9"/>
      <color indexed="81"/>
      <name val="Tahoma"/>
      <family val="2"/>
    </font>
    <font>
      <sz val="12"/>
      <color theme="1"/>
      <name val="Arial"/>
      <family val="2"/>
    </font>
    <font>
      <b/>
      <sz val="12"/>
      <name val="Arial"/>
      <family val="2"/>
    </font>
    <font>
      <b/>
      <sz val="10"/>
      <color theme="0"/>
      <name val="Arial Narrow"/>
      <family val="2"/>
    </font>
    <font>
      <b/>
      <sz val="10"/>
      <color theme="1"/>
      <name val="Arial Narrow"/>
      <family val="2"/>
    </font>
    <font>
      <b/>
      <sz val="10"/>
      <name val="Arial Narrow"/>
      <family val="2"/>
    </font>
    <font>
      <sz val="10"/>
      <color theme="1"/>
      <name val="Arial Narrow"/>
      <family val="2"/>
    </font>
    <font>
      <sz val="10"/>
      <color rgb="FF000000"/>
      <name val="Arial Narrow"/>
      <family val="2"/>
    </font>
    <font>
      <sz val="10"/>
      <name val="Arial Narrow"/>
      <family val="2"/>
    </font>
    <font>
      <b/>
      <sz val="10"/>
      <color rgb="FF000000"/>
      <name val="Arial Narrow"/>
      <family val="2"/>
    </font>
    <font>
      <sz val="9"/>
      <color theme="1"/>
      <name val="Arial"/>
      <family val="2"/>
    </font>
    <font>
      <sz val="8"/>
      <color theme="1"/>
      <name val="Arial"/>
      <family val="2"/>
    </font>
    <font>
      <b/>
      <sz val="8"/>
      <color theme="1"/>
      <name val="Arial"/>
      <family val="2"/>
    </font>
    <font>
      <sz val="8"/>
      <color indexed="8"/>
      <name val="Arial"/>
      <family val="2"/>
    </font>
    <font>
      <sz val="8"/>
      <color theme="1"/>
      <name val="Calibri"/>
      <family val="2"/>
      <scheme val="minor"/>
    </font>
    <font>
      <sz val="8"/>
      <color rgb="FF000000"/>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b/>
      <sz val="8"/>
      <name val="Calibri"/>
      <family val="2"/>
      <scheme val="minor"/>
    </font>
    <font>
      <b/>
      <sz val="8"/>
      <color rgb="FF000000"/>
      <name val="Calibri"/>
      <family val="2"/>
      <scheme val="minor"/>
    </font>
    <font>
      <sz val="8"/>
      <name val="Calibri"/>
      <family val="2"/>
      <scheme val="minor"/>
    </font>
    <font>
      <u/>
      <sz val="11"/>
      <color theme="10"/>
      <name val="Calibri"/>
      <family val="2"/>
      <scheme val="minor"/>
    </font>
    <font>
      <sz val="9"/>
      <color rgb="FF000000"/>
      <name val="Calibri"/>
      <family val="2"/>
      <scheme val="minor"/>
    </font>
    <font>
      <sz val="8"/>
      <color rgb="FF000000"/>
      <name val="Arial"/>
      <family val="2"/>
    </font>
  </fonts>
  <fills count="9">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thin">
        <color auto="1"/>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auto="1"/>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top style="medium">
        <color indexed="64"/>
      </top>
      <bottom style="medium">
        <color indexed="64"/>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style="thin">
        <color auto="1"/>
      </right>
      <top/>
      <bottom style="medium">
        <color indexed="64"/>
      </bottom>
      <diagonal/>
    </border>
    <border>
      <left/>
      <right style="thin">
        <color auto="1"/>
      </right>
      <top/>
      <bottom/>
      <diagonal/>
    </border>
    <border>
      <left style="thin">
        <color auto="1"/>
      </left>
      <right style="thin">
        <color auto="1"/>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thin">
        <color auto="1"/>
      </top>
      <bottom/>
      <diagonal/>
    </border>
    <border>
      <left/>
      <right style="thin">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8" fillId="0" borderId="0"/>
    <xf numFmtId="1" fontId="19" fillId="2" borderId="0" applyFill="0">
      <alignment horizontal="center" vertical="center"/>
    </xf>
    <xf numFmtId="0" fontId="8" fillId="0" borderId="0"/>
    <xf numFmtId="0" fontId="1" fillId="0" borderId="0"/>
    <xf numFmtId="0" fontId="33" fillId="0" borderId="0" applyNumberFormat="0" applyFill="0" applyBorder="0" applyAlignment="0" applyProtection="0"/>
  </cellStyleXfs>
  <cellXfs count="438">
    <xf numFmtId="0" fontId="0" fillId="0" borderId="0" xfId="0"/>
    <xf numFmtId="0" fontId="5" fillId="0" borderId="0" xfId="0" applyFont="1"/>
    <xf numFmtId="0" fontId="2" fillId="0" borderId="0" xfId="0" applyFont="1"/>
    <xf numFmtId="9" fontId="5" fillId="0" borderId="0" xfId="0" applyNumberFormat="1" applyFont="1" applyAlignment="1">
      <alignment horizontal="center"/>
    </xf>
    <xf numFmtId="166" fontId="5" fillId="0" borderId="0" xfId="0" applyNumberFormat="1" applyFont="1" applyAlignment="1">
      <alignment horizontal="right"/>
    </xf>
    <xf numFmtId="0" fontId="4" fillId="0" borderId="0" xfId="0" applyFont="1" applyAlignment="1">
      <alignment horizontal="center"/>
    </xf>
    <xf numFmtId="0" fontId="5" fillId="0" borderId="21" xfId="0" applyFont="1" applyBorder="1"/>
    <xf numFmtId="0" fontId="5" fillId="0" borderId="22" xfId="0" applyFont="1" applyBorder="1"/>
    <xf numFmtId="0" fontId="5" fillId="0" borderId="23" xfId="0" applyFont="1" applyBorder="1"/>
    <xf numFmtId="0" fontId="5" fillId="0" borderId="11" xfId="0" applyFont="1" applyBorder="1"/>
    <xf numFmtId="0" fontId="2" fillId="0" borderId="24" xfId="0" applyFont="1" applyBorder="1"/>
    <xf numFmtId="0" fontId="3" fillId="0" borderId="0" xfId="0" applyFont="1" applyAlignment="1">
      <alignment horizontal="left"/>
    </xf>
    <xf numFmtId="0" fontId="5" fillId="0" borderId="0" xfId="0" applyFont="1" applyAlignment="1">
      <alignment horizontal="justify" vertical="center"/>
    </xf>
    <xf numFmtId="0" fontId="12" fillId="0" borderId="0" xfId="0" applyFont="1" applyAlignment="1">
      <alignment horizontal="center" vertical="center"/>
    </xf>
    <xf numFmtId="0" fontId="12" fillId="0" borderId="24" xfId="0" applyFont="1" applyBorder="1" applyAlignment="1">
      <alignment horizontal="center" vertical="center"/>
    </xf>
    <xf numFmtId="0" fontId="4" fillId="0" borderId="40" xfId="0" applyFont="1" applyBorder="1" applyAlignment="1">
      <alignment horizontal="center"/>
    </xf>
    <xf numFmtId="166" fontId="5" fillId="0" borderId="1" xfId="0" applyNumberFormat="1" applyFont="1" applyBorder="1" applyAlignment="1">
      <alignment horizontal="right"/>
    </xf>
    <xf numFmtId="0" fontId="3" fillId="0" borderId="4" xfId="0" applyFont="1" applyBorder="1" applyAlignment="1">
      <alignment horizontal="left"/>
    </xf>
    <xf numFmtId="0" fontId="3" fillId="0" borderId="32" xfId="0" applyFont="1" applyBorder="1" applyAlignment="1">
      <alignment horizontal="left"/>
    </xf>
    <xf numFmtId="166" fontId="5" fillId="0" borderId="13" xfId="0" applyNumberFormat="1" applyFont="1" applyBorder="1" applyAlignment="1">
      <alignment horizontal="right"/>
    </xf>
    <xf numFmtId="0" fontId="5" fillId="0" borderId="10" xfId="0" applyFont="1" applyBorder="1" applyAlignment="1">
      <alignment horizontal="left"/>
    </xf>
    <xf numFmtId="0" fontId="9" fillId="0" borderId="1" xfId="3" applyFont="1" applyBorder="1" applyAlignment="1" applyProtection="1">
      <alignment vertical="center" wrapText="1"/>
      <protection locked="0"/>
    </xf>
    <xf numFmtId="10" fontId="5" fillId="0" borderId="1" xfId="1" applyNumberFormat="1" applyFont="1" applyBorder="1" applyAlignment="1">
      <alignment horizontal="center" vertical="center"/>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2" fillId="0" borderId="19" xfId="0" applyFont="1" applyBorder="1"/>
    <xf numFmtId="0" fontId="5" fillId="0" borderId="19" xfId="0" applyFont="1" applyBorder="1"/>
    <xf numFmtId="0" fontId="5" fillId="0" borderId="20" xfId="0" applyFont="1" applyBorder="1"/>
    <xf numFmtId="0" fontId="14" fillId="4" borderId="1" xfId="0" applyFont="1" applyFill="1" applyBorder="1" applyAlignment="1">
      <alignment horizontal="center"/>
    </xf>
    <xf numFmtId="0" fontId="15" fillId="5" borderId="1" xfId="0" applyFont="1" applyFill="1" applyBorder="1" applyAlignment="1">
      <alignment horizontal="center"/>
    </xf>
    <xf numFmtId="0" fontId="16" fillId="6" borderId="1" xfId="0" applyFont="1" applyFill="1" applyBorder="1" applyAlignment="1">
      <alignment horizontal="center"/>
    </xf>
    <xf numFmtId="0" fontId="16" fillId="6"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xf>
    <xf numFmtId="166" fontId="5" fillId="0" borderId="35" xfId="0" applyNumberFormat="1" applyFont="1" applyBorder="1" applyAlignment="1">
      <alignment horizontal="right" vertical="center"/>
    </xf>
    <xf numFmtId="0" fontId="15" fillId="6" borderId="1" xfId="0" applyFont="1" applyFill="1" applyBorder="1" applyAlignment="1">
      <alignment horizontal="center"/>
    </xf>
    <xf numFmtId="0" fontId="15" fillId="7" borderId="1" xfId="0" applyFont="1" applyFill="1" applyBorder="1" applyAlignment="1">
      <alignment horizontal="center"/>
    </xf>
    <xf numFmtId="0" fontId="15" fillId="7" borderId="1" xfId="0" applyFont="1" applyFill="1" applyBorder="1" applyAlignment="1">
      <alignment horizontal="center" vertical="center"/>
    </xf>
    <xf numFmtId="0" fontId="15" fillId="8" borderId="1" xfId="0" applyFont="1" applyFill="1" applyBorder="1" applyAlignment="1">
      <alignment horizontal="center"/>
    </xf>
    <xf numFmtId="0" fontId="17" fillId="0" borderId="1" xfId="0" applyFont="1" applyBorder="1" applyAlignment="1">
      <alignment horizontal="center"/>
    </xf>
    <xf numFmtId="0" fontId="15" fillId="5" borderId="1" xfId="0" applyFont="1" applyFill="1" applyBorder="1" applyAlignment="1">
      <alignment horizontal="center" vertical="center"/>
    </xf>
    <xf numFmtId="0" fontId="17" fillId="6" borderId="1" xfId="0" applyFont="1" applyFill="1" applyBorder="1" applyAlignment="1">
      <alignment horizontal="center"/>
    </xf>
    <xf numFmtId="0" fontId="3" fillId="0" borderId="1" xfId="0" applyFont="1" applyBorder="1" applyAlignment="1">
      <alignment horizontal="center"/>
    </xf>
    <xf numFmtId="0" fontId="17" fillId="2" borderId="1" xfId="0" applyFont="1" applyFill="1" applyBorder="1" applyAlignment="1">
      <alignment horizontal="left" wrapText="1"/>
    </xf>
    <xf numFmtId="0" fontId="17" fillId="2"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20" fillId="7" borderId="1" xfId="5" applyFont="1" applyFill="1" applyBorder="1" applyAlignment="1" applyProtection="1">
      <alignment horizontal="left" vertical="center" wrapText="1"/>
      <protection hidden="1"/>
    </xf>
    <xf numFmtId="0" fontId="18" fillId="2" borderId="1" xfId="5" applyFont="1" applyFill="1" applyBorder="1" applyAlignment="1" applyProtection="1">
      <alignment horizontal="left" vertical="center" wrapText="1"/>
      <protection hidden="1"/>
    </xf>
    <xf numFmtId="1" fontId="16" fillId="7" borderId="1" xfId="4" applyFont="1" applyFill="1" applyBorder="1" applyAlignment="1">
      <alignment horizontal="left" vertical="center" wrapText="1"/>
    </xf>
    <xf numFmtId="1" fontId="19" fillId="2" borderId="1" xfId="4" applyFill="1" applyBorder="1" applyAlignment="1">
      <alignment horizontal="left" vertical="center" wrapText="1"/>
    </xf>
    <xf numFmtId="167" fontId="14" fillId="4" borderId="1" xfId="3" applyNumberFormat="1"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6" borderId="1" xfId="0" applyFont="1" applyFill="1" applyBorder="1" applyAlignment="1">
      <alignment vertical="center" wrapText="1"/>
    </xf>
    <xf numFmtId="0" fontId="17" fillId="2" borderId="1" xfId="0" applyFont="1" applyFill="1" applyBorder="1" applyAlignment="1">
      <alignment wrapText="1"/>
    </xf>
    <xf numFmtId="0" fontId="15" fillId="6" borderId="1" xfId="0" applyFont="1" applyFill="1" applyBorder="1" applyAlignment="1">
      <alignment horizontal="left" wrapText="1"/>
    </xf>
    <xf numFmtId="0" fontId="15" fillId="6" borderId="1" xfId="0" applyFont="1" applyFill="1" applyBorder="1" applyAlignment="1">
      <alignment wrapText="1"/>
    </xf>
    <xf numFmtId="0" fontId="15" fillId="7" borderId="1" xfId="0" applyFont="1" applyFill="1" applyBorder="1" applyAlignment="1">
      <alignment horizontal="left" vertical="center" wrapText="1"/>
    </xf>
    <xf numFmtId="1" fontId="16" fillId="6" borderId="1" xfId="4" applyFont="1" applyFill="1" applyBorder="1" applyAlignment="1">
      <alignment horizontal="left" vertical="center" wrapText="1"/>
    </xf>
    <xf numFmtId="0" fontId="16" fillId="8" borderId="1" xfId="6" applyFont="1" applyFill="1" applyBorder="1" applyAlignment="1">
      <alignment horizontal="left" vertical="center" wrapText="1"/>
    </xf>
    <xf numFmtId="0" fontId="16" fillId="6" borderId="1" xfId="6" applyFont="1" applyFill="1" applyBorder="1" applyAlignment="1">
      <alignment horizontal="left" vertical="center" wrapText="1"/>
    </xf>
    <xf numFmtId="0" fontId="19" fillId="2" borderId="1" xfId="6" applyFont="1" applyFill="1" applyBorder="1" applyAlignment="1">
      <alignment horizontal="left" vertical="center" wrapText="1"/>
    </xf>
    <xf numFmtId="0" fontId="19" fillId="0" borderId="1" xfId="6" applyFont="1" applyBorder="1" applyAlignment="1">
      <alignment horizontal="left" vertical="center" wrapText="1"/>
    </xf>
    <xf numFmtId="0" fontId="16" fillId="5" borderId="1" xfId="6" applyFont="1" applyFill="1" applyBorder="1" applyAlignment="1">
      <alignment horizontal="left" vertical="center" wrapText="1"/>
    </xf>
    <xf numFmtId="0" fontId="15" fillId="8"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33" xfId="0" applyFont="1" applyBorder="1" applyAlignment="1">
      <alignment horizontal="center" vertical="center" wrapText="1"/>
    </xf>
    <xf numFmtId="0" fontId="14" fillId="4" borderId="10" xfId="0" applyFont="1" applyFill="1" applyBorder="1"/>
    <xf numFmtId="0" fontId="15" fillId="5" borderId="10" xfId="0" applyFont="1" applyFill="1" applyBorder="1"/>
    <xf numFmtId="0" fontId="16" fillId="6" borderId="10" xfId="0" applyFont="1" applyFill="1" applyBorder="1" applyAlignment="1">
      <alignment vertical="center"/>
    </xf>
    <xf numFmtId="0" fontId="17" fillId="2" borderId="10" xfId="0" applyFont="1" applyFill="1" applyBorder="1" applyAlignment="1">
      <alignment vertical="center"/>
    </xf>
    <xf numFmtId="0" fontId="17" fillId="2" borderId="10" xfId="0" applyFont="1" applyFill="1" applyBorder="1"/>
    <xf numFmtId="0" fontId="15" fillId="6" borderId="10" xfId="0" applyFont="1" applyFill="1" applyBorder="1"/>
    <xf numFmtId="0" fontId="15" fillId="6" borderId="10" xfId="0" applyFont="1" applyFill="1" applyBorder="1" applyAlignment="1">
      <alignment vertical="center"/>
    </xf>
    <xf numFmtId="0" fontId="15" fillId="7" borderId="10" xfId="0" applyFont="1" applyFill="1" applyBorder="1"/>
    <xf numFmtId="0" fontId="15" fillId="7" borderId="10" xfId="0" applyFont="1" applyFill="1" applyBorder="1" applyAlignment="1">
      <alignment vertical="center"/>
    </xf>
    <xf numFmtId="0" fontId="15" fillId="8" borderId="10" xfId="0" applyFont="1" applyFill="1" applyBorder="1"/>
    <xf numFmtId="0" fontId="17" fillId="0" borderId="10" xfId="0" applyFont="1" applyBorder="1"/>
    <xf numFmtId="0" fontId="17" fillId="6" borderId="10" xfId="0" applyFont="1" applyFill="1" applyBorder="1"/>
    <xf numFmtId="49" fontId="9" fillId="0" borderId="10" xfId="3" applyNumberFormat="1" applyFont="1" applyBorder="1" applyAlignment="1" applyProtection="1">
      <alignment horizontal="center" vertical="center" wrapText="1"/>
      <protection locked="0"/>
    </xf>
    <xf numFmtId="0" fontId="4" fillId="0" borderId="13" xfId="0" applyFont="1" applyBorder="1" applyAlignment="1">
      <alignment horizontal="center"/>
    </xf>
    <xf numFmtId="0" fontId="5" fillId="0" borderId="13" xfId="0" applyFont="1" applyBorder="1" applyAlignment="1">
      <alignment horizontal="center"/>
    </xf>
    <xf numFmtId="9" fontId="5" fillId="0" borderId="13" xfId="1" applyFont="1" applyBorder="1" applyAlignment="1">
      <alignment horizontal="center" vertical="center"/>
    </xf>
    <xf numFmtId="0" fontId="14" fillId="3" borderId="27" xfId="0" applyFont="1" applyFill="1" applyBorder="1"/>
    <xf numFmtId="0" fontId="14" fillId="3" borderId="6" xfId="0" applyFont="1" applyFill="1" applyBorder="1" applyAlignment="1">
      <alignment horizontal="center"/>
    </xf>
    <xf numFmtId="167" fontId="14" fillId="3" borderId="6" xfId="3" applyNumberFormat="1" applyFont="1" applyFill="1" applyBorder="1" applyAlignment="1">
      <alignment horizontal="left" vertical="center"/>
    </xf>
    <xf numFmtId="0" fontId="3" fillId="0" borderId="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5" fillId="0" borderId="33" xfId="0" applyFont="1" applyBorder="1" applyAlignment="1">
      <alignment vertical="center"/>
    </xf>
    <xf numFmtId="0" fontId="5" fillId="0" borderId="31" xfId="0" applyFont="1" applyBorder="1" applyAlignment="1">
      <alignment vertical="center"/>
    </xf>
    <xf numFmtId="0" fontId="4" fillId="0" borderId="12"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5" fillId="0" borderId="10" xfId="0" applyFont="1" applyBorder="1" applyAlignment="1">
      <alignment horizontal="center" wrapText="1"/>
    </xf>
    <xf numFmtId="166" fontId="5" fillId="0" borderId="46" xfId="0" applyNumberFormat="1" applyFont="1" applyBorder="1" applyAlignment="1">
      <alignment horizontal="right" vertical="center"/>
    </xf>
    <xf numFmtId="0" fontId="3" fillId="0" borderId="28" xfId="0" applyFont="1" applyBorder="1"/>
    <xf numFmtId="0" fontId="3" fillId="0" borderId="40" xfId="0" applyFont="1" applyBorder="1" applyAlignment="1">
      <alignment horizontal="center"/>
    </xf>
    <xf numFmtId="0" fontId="3" fillId="0" borderId="40" xfId="0" applyFont="1" applyBorder="1" applyAlignment="1">
      <alignment horizontal="center" vertical="center"/>
    </xf>
    <xf numFmtId="0" fontId="5" fillId="0" borderId="10" xfId="0" applyFont="1" applyBorder="1" applyAlignment="1">
      <alignment horizontal="left" wrapText="1"/>
    </xf>
    <xf numFmtId="0" fontId="6" fillId="0" borderId="19" xfId="0" applyFont="1" applyBorder="1" applyAlignment="1">
      <alignment horizontal="center" vertical="center" wrapText="1"/>
    </xf>
    <xf numFmtId="0" fontId="5" fillId="0" borderId="51" xfId="0" applyFont="1" applyBorder="1" applyAlignment="1">
      <alignment horizontal="center"/>
    </xf>
    <xf numFmtId="0" fontId="5" fillId="0" borderId="4" xfId="0" applyFont="1" applyBorder="1" applyAlignment="1">
      <alignment horizontal="center"/>
    </xf>
    <xf numFmtId="0" fontId="3" fillId="0" borderId="52" xfId="0" applyFont="1" applyBorder="1" applyAlignment="1">
      <alignment wrapText="1"/>
    </xf>
    <xf numFmtId="0" fontId="6" fillId="0" borderId="40" xfId="0" applyFont="1" applyBorder="1" applyAlignment="1">
      <alignment horizontal="center" vertical="center" wrapText="1"/>
    </xf>
    <xf numFmtId="0" fontId="5" fillId="0" borderId="49" xfId="0" applyFont="1" applyBorder="1"/>
    <xf numFmtId="0" fontId="3" fillId="0" borderId="50" xfId="0" applyFont="1" applyBorder="1"/>
    <xf numFmtId="0" fontId="3" fillId="0" borderId="40" xfId="0" applyFont="1" applyBorder="1"/>
    <xf numFmtId="166" fontId="21" fillId="0" borderId="1" xfId="0" applyNumberFormat="1" applyFont="1" applyBorder="1" applyAlignment="1">
      <alignment horizontal="right"/>
    </xf>
    <xf numFmtId="10" fontId="6" fillId="0" borderId="3" xfId="1" applyNumberFormat="1" applyFont="1" applyBorder="1" applyAlignment="1">
      <alignment horizontal="center"/>
    </xf>
    <xf numFmtId="1" fontId="5" fillId="0" borderId="52" xfId="0" applyNumberFormat="1" applyFont="1" applyBorder="1" applyAlignment="1">
      <alignment horizontal="left"/>
    </xf>
    <xf numFmtId="0" fontId="3" fillId="0" borderId="0" xfId="0" applyFont="1" applyAlignment="1">
      <alignment horizontal="left" vertical="center"/>
    </xf>
    <xf numFmtId="0" fontId="5" fillId="0" borderId="0" xfId="0" applyFont="1" applyAlignment="1">
      <alignment horizontal="center" wrapText="1"/>
    </xf>
    <xf numFmtId="0" fontId="5" fillId="0" borderId="0" xfId="0" applyFont="1" applyAlignment="1">
      <alignment horizontal="center"/>
    </xf>
    <xf numFmtId="0" fontId="2" fillId="0" borderId="19" xfId="0" applyFont="1" applyBorder="1" applyAlignment="1">
      <alignment horizontal="left"/>
    </xf>
    <xf numFmtId="0" fontId="5" fillId="0" borderId="18" xfId="0" applyFont="1" applyBorder="1" applyAlignment="1">
      <alignment horizontal="left"/>
    </xf>
    <xf numFmtId="0" fontId="5" fillId="0" borderId="19" xfId="0" applyFont="1" applyBorder="1" applyAlignment="1">
      <alignment horizontal="left"/>
    </xf>
    <xf numFmtId="0" fontId="3" fillId="0" borderId="20" xfId="0" applyFont="1" applyBorder="1" applyAlignment="1">
      <alignment horizontal="center" vertical="center"/>
    </xf>
    <xf numFmtId="0" fontId="4" fillId="0" borderId="41" xfId="0" applyFont="1" applyBorder="1" applyAlignment="1">
      <alignment horizontal="center" vertical="center"/>
    </xf>
    <xf numFmtId="0" fontId="7" fillId="0" borderId="0" xfId="0" applyFont="1" applyAlignment="1">
      <alignment horizontal="center"/>
    </xf>
    <xf numFmtId="0" fontId="3" fillId="0" borderId="40" xfId="0" applyFont="1" applyBorder="1" applyAlignment="1">
      <alignment vertical="center"/>
    </xf>
    <xf numFmtId="0" fontId="4" fillId="0" borderId="16" xfId="0" applyFont="1" applyBorder="1" applyAlignment="1">
      <alignment horizont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2" fillId="0" borderId="0" xfId="0" quotePrefix="1" applyFont="1" applyAlignment="1">
      <alignment horizontal="center" vertical="center"/>
    </xf>
    <xf numFmtId="14" fontId="22" fillId="0" borderId="0" xfId="0" applyNumberFormat="1"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justify" vertical="center"/>
    </xf>
    <xf numFmtId="49" fontId="24" fillId="0" borderId="0" xfId="0" applyNumberFormat="1" applyFont="1" applyAlignment="1" applyProtection="1">
      <alignment horizontal="center" vertical="center" wrapText="1"/>
      <protection locked="0"/>
    </xf>
    <xf numFmtId="166" fontId="22" fillId="0" borderId="0" xfId="0" applyNumberFormat="1" applyFont="1" applyAlignment="1">
      <alignment horizontal="center" vertical="center"/>
    </xf>
    <xf numFmtId="0" fontId="23" fillId="0" borderId="40" xfId="0" applyFont="1" applyBorder="1" applyAlignment="1">
      <alignment horizontal="center" vertical="center"/>
    </xf>
    <xf numFmtId="0" fontId="23" fillId="0" borderId="19" xfId="0" applyFont="1" applyBorder="1" applyAlignment="1">
      <alignment horizontal="center" vertical="center"/>
    </xf>
    <xf numFmtId="166" fontId="21" fillId="0" borderId="0" xfId="0" applyNumberFormat="1" applyFont="1" applyAlignment="1">
      <alignment horizontal="center"/>
    </xf>
    <xf numFmtId="0" fontId="5" fillId="0" borderId="47" xfId="0" applyFont="1" applyBorder="1" applyAlignment="1">
      <alignment horizont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27" xfId="0" quotePrefix="1" applyFont="1" applyBorder="1" applyAlignment="1">
      <alignment horizontal="center" vertical="center"/>
    </xf>
    <xf numFmtId="0" fontId="25" fillId="0" borderId="8" xfId="0" applyFont="1" applyBorder="1" applyAlignment="1">
      <alignment horizontal="justify" vertical="center"/>
    </xf>
    <xf numFmtId="0" fontId="25" fillId="0" borderId="8" xfId="0" applyFont="1" applyBorder="1" applyAlignment="1">
      <alignment horizontal="center" vertical="center"/>
    </xf>
    <xf numFmtId="0" fontId="26" fillId="0" borderId="26" xfId="0" applyFont="1" applyBorder="1" applyAlignment="1">
      <alignment horizontal="center" vertical="center" wrapText="1"/>
    </xf>
    <xf numFmtId="166" fontId="25" fillId="0" borderId="8" xfId="0" applyNumberFormat="1" applyFont="1" applyBorder="1" applyAlignment="1">
      <alignment horizontal="center" vertical="center"/>
    </xf>
    <xf numFmtId="166" fontId="25" fillId="0" borderId="26" xfId="0" applyNumberFormat="1" applyFont="1" applyBorder="1" applyAlignment="1">
      <alignment horizontal="center" vertical="center"/>
    </xf>
    <xf numFmtId="0" fontId="25" fillId="0" borderId="2" xfId="0" applyFont="1" applyBorder="1" applyAlignment="1">
      <alignment horizontal="center" vertical="center"/>
    </xf>
    <xf numFmtId="0" fontId="25" fillId="0" borderId="34" xfId="0" applyFont="1" applyBorder="1" applyAlignment="1">
      <alignment horizontal="center" vertical="center"/>
    </xf>
    <xf numFmtId="0" fontId="25" fillId="0" borderId="10" xfId="0" quotePrefix="1" applyFont="1" applyBorder="1" applyAlignment="1">
      <alignment horizontal="center" vertical="center"/>
    </xf>
    <xf numFmtId="0" fontId="25" fillId="0" borderId="1" xfId="0" applyFont="1" applyBorder="1" applyAlignment="1">
      <alignment horizontal="center" vertical="center"/>
    </xf>
    <xf numFmtId="166" fontId="25" fillId="0" borderId="1" xfId="0" applyNumberFormat="1" applyFont="1" applyBorder="1" applyAlignment="1">
      <alignment horizontal="center" vertical="center"/>
    </xf>
    <xf numFmtId="0" fontId="25" fillId="0" borderId="5" xfId="0" applyFont="1" applyBorder="1" applyAlignment="1">
      <alignment horizontal="center" vertical="center"/>
    </xf>
    <xf numFmtId="0" fontId="25" fillId="0" borderId="33" xfId="0" applyFont="1" applyBorder="1" applyAlignment="1">
      <alignment horizontal="center" vertical="center"/>
    </xf>
    <xf numFmtId="0" fontId="25" fillId="0" borderId="1" xfId="0" applyFont="1" applyBorder="1" applyAlignment="1">
      <alignment horizontal="justify" vertical="center"/>
    </xf>
    <xf numFmtId="0" fontId="25" fillId="0" borderId="6" xfId="0" applyFont="1" applyBorder="1" applyAlignment="1">
      <alignment vertical="center" wrapText="1"/>
    </xf>
    <xf numFmtId="166" fontId="25" fillId="0" borderId="1" xfId="0" applyNumberFormat="1" applyFont="1" applyBorder="1" applyAlignment="1">
      <alignment horizontal="center"/>
    </xf>
    <xf numFmtId="166" fontId="25" fillId="0" borderId="1" xfId="0" applyNumberFormat="1" applyFont="1" applyBorder="1" applyAlignment="1">
      <alignment horizontal="center" wrapText="1"/>
    </xf>
    <xf numFmtId="0" fontId="27" fillId="0" borderId="10" xfId="0" applyFont="1" applyBorder="1" applyAlignment="1">
      <alignment horizontal="center"/>
    </xf>
    <xf numFmtId="0" fontId="27" fillId="0" borderId="1" xfId="0" applyFont="1" applyBorder="1" applyAlignment="1">
      <alignment horizontal="center"/>
    </xf>
    <xf numFmtId="166" fontId="25" fillId="0" borderId="1" xfId="0" applyNumberFormat="1" applyFont="1" applyBorder="1" applyAlignment="1">
      <alignment horizontal="right"/>
    </xf>
    <xf numFmtId="0" fontId="28" fillId="3" borderId="10" xfId="0" applyFont="1" applyFill="1" applyBorder="1" applyAlignment="1">
      <alignment vertical="center"/>
    </xf>
    <xf numFmtId="0" fontId="28" fillId="3" borderId="1" xfId="0" applyFont="1" applyFill="1" applyBorder="1" applyAlignment="1">
      <alignment horizontal="center" vertical="center"/>
    </xf>
    <xf numFmtId="167" fontId="28" fillId="3" borderId="1" xfId="3" applyNumberFormat="1" applyFont="1" applyFill="1" applyBorder="1" applyAlignment="1">
      <alignment horizontal="left" vertical="center"/>
    </xf>
    <xf numFmtId="166" fontId="29" fillId="3" borderId="1" xfId="0" applyNumberFormat="1" applyFont="1" applyFill="1" applyBorder="1" applyAlignment="1">
      <alignment horizontal="center" vertical="center" wrapText="1"/>
    </xf>
    <xf numFmtId="166" fontId="27" fillId="0" borderId="1" xfId="0" applyNumberFormat="1" applyFont="1" applyBorder="1" applyAlignment="1">
      <alignment horizontal="center" vertical="center" wrapText="1"/>
    </xf>
    <xf numFmtId="0" fontId="28" fillId="4" borderId="10" xfId="0" applyFont="1" applyFill="1" applyBorder="1" applyAlignment="1">
      <alignment vertical="center"/>
    </xf>
    <xf numFmtId="0" fontId="28" fillId="4" borderId="1" xfId="0" applyFont="1" applyFill="1" applyBorder="1" applyAlignment="1">
      <alignment horizontal="center" vertical="center"/>
    </xf>
    <xf numFmtId="167" fontId="28" fillId="4" borderId="1" xfId="3" applyNumberFormat="1" applyFont="1" applyFill="1" applyBorder="1" applyAlignment="1">
      <alignment horizontal="left" vertical="center" wrapText="1"/>
    </xf>
    <xf numFmtId="166" fontId="28" fillId="4" borderId="1" xfId="0" applyNumberFormat="1" applyFont="1" applyFill="1" applyBorder="1" applyAlignment="1">
      <alignment horizontal="center" vertical="center" wrapText="1"/>
    </xf>
    <xf numFmtId="0" fontId="27" fillId="5" borderId="10" xfId="0" applyFont="1" applyFill="1" applyBorder="1" applyAlignment="1">
      <alignment vertical="center"/>
    </xf>
    <xf numFmtId="0" fontId="27" fillId="5" borderId="1" xfId="0" applyFont="1" applyFill="1" applyBorder="1" applyAlignment="1">
      <alignment horizontal="center" vertical="center"/>
    </xf>
    <xf numFmtId="0" fontId="30" fillId="5" borderId="1" xfId="0" applyFont="1" applyFill="1" applyBorder="1" applyAlignment="1">
      <alignment horizontal="left" vertical="center" wrapText="1"/>
    </xf>
    <xf numFmtId="166" fontId="27" fillId="5" borderId="1" xfId="0" applyNumberFormat="1" applyFont="1" applyFill="1" applyBorder="1" applyAlignment="1">
      <alignment horizontal="center" vertical="center" wrapText="1"/>
    </xf>
    <xf numFmtId="0" fontId="30" fillId="6" borderId="10" xfId="0" applyFont="1" applyFill="1" applyBorder="1" applyAlignment="1">
      <alignment vertical="center"/>
    </xf>
    <xf numFmtId="0" fontId="30" fillId="6" borderId="1" xfId="0" applyFont="1" applyFill="1" applyBorder="1" applyAlignment="1">
      <alignment horizontal="center" vertical="center"/>
    </xf>
    <xf numFmtId="0" fontId="30" fillId="6" borderId="1" xfId="0" applyFont="1" applyFill="1" applyBorder="1" applyAlignment="1">
      <alignment vertical="center" wrapText="1"/>
    </xf>
    <xf numFmtId="166" fontId="27" fillId="6" borderId="1" xfId="0" applyNumberFormat="1" applyFont="1" applyFill="1" applyBorder="1" applyAlignment="1">
      <alignment horizontal="center" vertical="center" wrapText="1"/>
    </xf>
    <xf numFmtId="0" fontId="25" fillId="2" borderId="10" xfId="0" applyFont="1" applyFill="1" applyBorder="1" applyAlignment="1">
      <alignment vertical="center"/>
    </xf>
    <xf numFmtId="0" fontId="25" fillId="2" borderId="1" xfId="0" applyFont="1" applyFill="1" applyBorder="1" applyAlignment="1">
      <alignment horizontal="center" vertical="center"/>
    </xf>
    <xf numFmtId="0" fontId="25" fillId="2" borderId="1" xfId="0" applyFont="1" applyFill="1" applyBorder="1" applyAlignment="1">
      <alignment horizontal="left" vertical="center" wrapText="1"/>
    </xf>
    <xf numFmtId="166" fontId="25" fillId="0" borderId="1" xfId="0" applyNumberFormat="1" applyFont="1" applyBorder="1" applyAlignment="1">
      <alignment horizontal="right" vertical="center" wrapText="1"/>
    </xf>
    <xf numFmtId="10" fontId="25" fillId="0" borderId="1" xfId="0" applyNumberFormat="1" applyFont="1" applyBorder="1" applyAlignment="1">
      <alignment horizontal="center" vertical="center" wrapText="1"/>
    </xf>
    <xf numFmtId="0" fontId="25" fillId="2" borderId="1" xfId="0" applyFont="1" applyFill="1" applyBorder="1" applyAlignment="1">
      <alignment vertical="center" wrapText="1"/>
    </xf>
    <xf numFmtId="0" fontId="27" fillId="6" borderId="10" xfId="0" applyFont="1" applyFill="1" applyBorder="1" applyAlignment="1">
      <alignment vertical="center"/>
    </xf>
    <xf numFmtId="0" fontId="27" fillId="6" borderId="1" xfId="0" applyFont="1" applyFill="1" applyBorder="1" applyAlignment="1">
      <alignment horizontal="center" vertical="center"/>
    </xf>
    <xf numFmtId="0" fontId="27" fillId="6" borderId="1" xfId="0" applyFont="1" applyFill="1" applyBorder="1" applyAlignment="1">
      <alignment horizontal="left" vertical="center" wrapText="1"/>
    </xf>
    <xf numFmtId="166" fontId="25" fillId="0" borderId="1" xfId="0" applyNumberFormat="1" applyFont="1" applyBorder="1" applyAlignment="1">
      <alignment horizontal="center" vertical="center" wrapText="1"/>
    </xf>
    <xf numFmtId="0" fontId="27" fillId="6" borderId="1" xfId="0" applyFont="1" applyFill="1" applyBorder="1" applyAlignment="1">
      <alignment vertical="center" wrapText="1"/>
    </xf>
    <xf numFmtId="0" fontId="27" fillId="7" borderId="10" xfId="0" applyFont="1" applyFill="1" applyBorder="1" applyAlignment="1">
      <alignment vertical="center"/>
    </xf>
    <xf numFmtId="0" fontId="27" fillId="7" borderId="1" xfId="0" applyFont="1" applyFill="1" applyBorder="1" applyAlignment="1">
      <alignment horizontal="center" vertical="center"/>
    </xf>
    <xf numFmtId="0" fontId="27" fillId="7" borderId="1" xfId="0" applyFont="1" applyFill="1" applyBorder="1" applyAlignment="1">
      <alignment horizontal="left" vertical="center" wrapText="1"/>
    </xf>
    <xf numFmtId="166" fontId="27" fillId="7" borderId="1" xfId="0" applyNumberFormat="1" applyFont="1" applyFill="1" applyBorder="1" applyAlignment="1">
      <alignment horizontal="center" vertical="center" wrapText="1"/>
    </xf>
    <xf numFmtId="1" fontId="30" fillId="6" borderId="1" xfId="4" applyFont="1" applyFill="1" applyBorder="1" applyAlignment="1">
      <alignment horizontal="left" vertical="center" wrapText="1"/>
    </xf>
    <xf numFmtId="0" fontId="31" fillId="7" borderId="1" xfId="5" applyFont="1" applyFill="1" applyBorder="1" applyAlignment="1" applyProtection="1">
      <alignment horizontal="left" vertical="center" wrapText="1"/>
      <protection hidden="1"/>
    </xf>
    <xf numFmtId="0" fontId="26" fillId="2" borderId="1" xfId="5" applyFont="1" applyFill="1" applyBorder="1" applyAlignment="1" applyProtection="1">
      <alignment horizontal="left" vertical="center" wrapText="1"/>
      <protection hidden="1"/>
    </xf>
    <xf numFmtId="0" fontId="27" fillId="8" borderId="10" xfId="0" applyFont="1" applyFill="1" applyBorder="1" applyAlignment="1">
      <alignment vertical="center"/>
    </xf>
    <xf numFmtId="0" fontId="27" fillId="8" borderId="1" xfId="0" applyFont="1" applyFill="1" applyBorder="1" applyAlignment="1">
      <alignment horizontal="center" vertical="center"/>
    </xf>
    <xf numFmtId="0" fontId="30" fillId="8" borderId="1" xfId="6" applyFont="1" applyFill="1" applyBorder="1" applyAlignment="1">
      <alignment horizontal="left" vertical="center" wrapText="1"/>
    </xf>
    <xf numFmtId="166" fontId="27" fillId="8" borderId="1" xfId="0" applyNumberFormat="1" applyFont="1" applyFill="1" applyBorder="1" applyAlignment="1">
      <alignment horizontal="center" vertical="center" wrapText="1"/>
    </xf>
    <xf numFmtId="0" fontId="30" fillId="6" borderId="1" xfId="6" applyFont="1" applyFill="1" applyBorder="1" applyAlignment="1">
      <alignment horizontal="left" vertical="center" wrapText="1"/>
    </xf>
    <xf numFmtId="1" fontId="30" fillId="7" borderId="1" xfId="4" applyFont="1" applyFill="1" applyBorder="1" applyAlignment="1">
      <alignment horizontal="left" vertical="center" wrapText="1"/>
    </xf>
    <xf numFmtId="1" fontId="32" fillId="2" borderId="1" xfId="4" applyFont="1" applyFill="1" applyBorder="1" applyAlignment="1">
      <alignment horizontal="left" vertical="center" wrapText="1"/>
    </xf>
    <xf numFmtId="0" fontId="32" fillId="2" borderId="1" xfId="6" applyFont="1" applyFill="1" applyBorder="1" applyAlignment="1">
      <alignment horizontal="left" vertical="center" wrapText="1"/>
    </xf>
    <xf numFmtId="166" fontId="27" fillId="7" borderId="1" xfId="0" applyNumberFormat="1" applyFont="1" applyFill="1" applyBorder="1" applyAlignment="1">
      <alignment horizontal="right" vertical="center" wrapText="1"/>
    </xf>
    <xf numFmtId="166" fontId="27" fillId="0" borderId="1" xfId="0" applyNumberFormat="1" applyFont="1" applyBorder="1" applyAlignment="1">
      <alignment horizontal="right" vertical="center" wrapText="1"/>
    </xf>
    <xf numFmtId="166" fontId="27" fillId="6" borderId="1" xfId="0" applyNumberFormat="1" applyFont="1" applyFill="1" applyBorder="1" applyAlignment="1">
      <alignment horizontal="right" vertical="center" wrapText="1"/>
    </xf>
    <xf numFmtId="0" fontId="25" fillId="0" borderId="10" xfId="0" applyFont="1" applyBorder="1" applyAlignment="1">
      <alignment vertical="center"/>
    </xf>
    <xf numFmtId="0" fontId="32" fillId="0" borderId="1" xfId="6" applyFont="1" applyBorder="1" applyAlignment="1">
      <alignment horizontal="left" vertical="center" wrapText="1"/>
    </xf>
    <xf numFmtId="10" fontId="27" fillId="0" borderId="1" xfId="0" applyNumberFormat="1" applyFont="1" applyBorder="1" applyAlignment="1">
      <alignment horizontal="center" vertical="center" wrapText="1"/>
    </xf>
    <xf numFmtId="166" fontId="25" fillId="0" borderId="1" xfId="0" applyNumberFormat="1" applyFont="1" applyBorder="1" applyAlignment="1">
      <alignment horizontal="right" vertical="center"/>
    </xf>
    <xf numFmtId="166" fontId="25" fillId="7" borderId="1" xfId="0" applyNumberFormat="1" applyFont="1" applyFill="1" applyBorder="1" applyAlignment="1">
      <alignment horizontal="right" vertical="center"/>
    </xf>
    <xf numFmtId="10" fontId="25" fillId="0" borderId="1" xfId="1" applyNumberFormat="1" applyFont="1" applyBorder="1" applyAlignment="1">
      <alignment horizontal="center" vertical="center"/>
    </xf>
    <xf numFmtId="10" fontId="25" fillId="0" borderId="3" xfId="1" applyNumberFormat="1" applyFont="1" applyBorder="1" applyAlignment="1">
      <alignment horizontal="center" vertical="center"/>
    </xf>
    <xf numFmtId="10" fontId="25" fillId="0" borderId="3" xfId="0" applyNumberFormat="1" applyFont="1" applyBorder="1" applyAlignment="1">
      <alignment horizontal="center" vertical="center" wrapText="1"/>
    </xf>
    <xf numFmtId="0" fontId="30" fillId="5" borderId="1" xfId="6" applyFont="1" applyFill="1" applyBorder="1" applyAlignment="1">
      <alignment horizontal="left" vertical="center" wrapText="1"/>
    </xf>
    <xf numFmtId="166" fontId="25" fillId="5" borderId="1" xfId="0" applyNumberFormat="1" applyFont="1" applyFill="1" applyBorder="1" applyAlignment="1">
      <alignment horizontal="right" vertical="center"/>
    </xf>
    <xf numFmtId="0" fontId="27" fillId="8" borderId="1" xfId="0" applyFont="1" applyFill="1" applyBorder="1" applyAlignment="1">
      <alignment horizontal="left" vertical="center" wrapText="1"/>
    </xf>
    <xf numFmtId="166" fontId="25" fillId="8" borderId="1" xfId="0" applyNumberFormat="1" applyFont="1" applyFill="1" applyBorder="1" applyAlignment="1">
      <alignment horizontal="right" vertical="center"/>
    </xf>
    <xf numFmtId="0" fontId="32" fillId="0" borderId="1" xfId="0" applyFont="1" applyBorder="1" applyAlignment="1">
      <alignment horizontal="left" vertical="center" wrapText="1"/>
    </xf>
    <xf numFmtId="166" fontId="25" fillId="6" borderId="1" xfId="0" applyNumberFormat="1" applyFont="1" applyFill="1" applyBorder="1" applyAlignment="1">
      <alignment horizontal="right" vertical="center"/>
    </xf>
    <xf numFmtId="0" fontId="25" fillId="0" borderId="1" xfId="0" applyFont="1" applyBorder="1" applyAlignment="1">
      <alignment horizontal="left" vertical="center" wrapText="1"/>
    </xf>
    <xf numFmtId="0" fontId="25" fillId="6" borderId="10" xfId="0" applyFont="1" applyFill="1" applyBorder="1" applyAlignment="1">
      <alignment vertical="center"/>
    </xf>
    <xf numFmtId="0" fontId="25" fillId="6" borderId="1" xfId="0" applyFont="1" applyFill="1" applyBorder="1" applyAlignment="1">
      <alignment horizontal="center" vertical="center"/>
    </xf>
    <xf numFmtId="0" fontId="25" fillId="6" borderId="1" xfId="0" applyFont="1" applyFill="1" applyBorder="1" applyAlignment="1">
      <alignment horizontal="left" vertical="center" wrapText="1"/>
    </xf>
    <xf numFmtId="0" fontId="27" fillId="0" borderId="13" xfId="0" applyFont="1" applyBorder="1" applyAlignment="1">
      <alignment horizontal="center" vertical="center"/>
    </xf>
    <xf numFmtId="166" fontId="25" fillId="0" borderId="13" xfId="0" applyNumberFormat="1" applyFont="1" applyBorder="1" applyAlignment="1">
      <alignment horizontal="center" vertical="center"/>
    </xf>
    <xf numFmtId="10" fontId="25" fillId="0" borderId="14" xfId="1" applyNumberFormat="1" applyFont="1" applyBorder="1" applyAlignment="1">
      <alignment horizontal="center" vertical="center"/>
    </xf>
    <xf numFmtId="0" fontId="4" fillId="0" borderId="12" xfId="0" applyFont="1" applyBorder="1" applyAlignment="1">
      <alignment horizontal="center" vertical="center"/>
    </xf>
    <xf numFmtId="166" fontId="21" fillId="0" borderId="13" xfId="0" applyNumberFormat="1" applyFont="1" applyBorder="1" applyAlignment="1">
      <alignment horizontal="right" vertical="center"/>
    </xf>
    <xf numFmtId="9" fontId="6" fillId="0" borderId="14" xfId="1" applyFont="1" applyBorder="1" applyAlignment="1">
      <alignment horizontal="center" vertical="center"/>
    </xf>
    <xf numFmtId="0" fontId="25" fillId="0" borderId="6" xfId="0" applyFont="1" applyBorder="1" applyAlignment="1">
      <alignment horizontal="justify" vertical="center"/>
    </xf>
    <xf numFmtId="166" fontId="25" fillId="2" borderId="1" xfId="0" applyNumberFormat="1" applyFont="1" applyFill="1" applyBorder="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5" fillId="0" borderId="0" xfId="0" applyFont="1" applyAlignment="1">
      <alignment wrapText="1"/>
    </xf>
    <xf numFmtId="166" fontId="25" fillId="2" borderId="1" xfId="0" applyNumberFormat="1" applyFont="1" applyFill="1" applyBorder="1" applyAlignment="1">
      <alignment horizontal="right" vertical="center" wrapText="1"/>
    </xf>
    <xf numFmtId="0" fontId="26" fillId="0" borderId="0" xfId="0" applyFont="1" applyAlignment="1">
      <alignment wrapText="1"/>
    </xf>
    <xf numFmtId="0" fontId="32" fillId="0" borderId="0" xfId="7" applyFont="1" applyAlignment="1">
      <alignment wrapText="1"/>
    </xf>
    <xf numFmtId="0" fontId="34" fillId="0" borderId="0" xfId="0" applyFont="1" applyAlignment="1">
      <alignment wrapText="1"/>
    </xf>
    <xf numFmtId="0" fontId="35" fillId="0" borderId="0" xfId="0" applyFont="1" applyAlignment="1">
      <alignment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Border="1" applyAlignment="1">
      <alignment vertical="center" wrapText="1"/>
    </xf>
    <xf numFmtId="0" fontId="27" fillId="0" borderId="0" xfId="0" applyFont="1" applyBorder="1" applyAlignment="1">
      <alignment horizontal="center" vertical="center"/>
    </xf>
    <xf numFmtId="166" fontId="25" fillId="0" borderId="0" xfId="0" applyNumberFormat="1" applyFont="1" applyBorder="1" applyAlignment="1">
      <alignment horizontal="center" vertical="center"/>
    </xf>
    <xf numFmtId="10" fontId="25" fillId="0" borderId="0" xfId="1" applyNumberFormat="1" applyFont="1" applyBorder="1" applyAlignment="1">
      <alignment horizontal="center" vertical="center"/>
    </xf>
    <xf numFmtId="0" fontId="25" fillId="0" borderId="0" xfId="0" applyFont="1" applyBorder="1" applyAlignment="1">
      <alignment horizontal="center" vertical="center" wrapText="1"/>
    </xf>
    <xf numFmtId="0" fontId="25" fillId="0" borderId="47" xfId="0" applyFont="1" applyBorder="1" applyAlignment="1">
      <alignment horizontal="center" vertical="center" wrapText="1"/>
    </xf>
    <xf numFmtId="0" fontId="4" fillId="0" borderId="0" xfId="0" applyFont="1" applyBorder="1" applyAlignment="1">
      <alignment horizontal="center" vertical="center"/>
    </xf>
    <xf numFmtId="166" fontId="21" fillId="0" borderId="0" xfId="0" applyNumberFormat="1" applyFont="1" applyBorder="1" applyAlignment="1">
      <alignment horizontal="right" vertical="center"/>
    </xf>
    <xf numFmtId="9" fontId="6" fillId="0" borderId="0" xfId="1" applyFont="1" applyBorder="1" applyAlignment="1">
      <alignment horizontal="center" vertical="center"/>
    </xf>
    <xf numFmtId="0" fontId="5" fillId="0" borderId="0" xfId="0" applyFont="1" applyBorder="1" applyAlignment="1">
      <alignment horizontal="center" vertical="center" wrapText="1"/>
    </xf>
    <xf numFmtId="0" fontId="0" fillId="0" borderId="0" xfId="0" applyAlignment="1">
      <alignment horizontal="center" vertic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2" xfId="0" applyFont="1" applyBorder="1" applyAlignment="1">
      <alignment horizontal="center"/>
    </xf>
    <xf numFmtId="0" fontId="4" fillId="0" borderId="20" xfId="0" applyFont="1" applyBorder="1" applyAlignment="1">
      <alignment horizontal="center"/>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1" fillId="0" borderId="53" xfId="0" applyFont="1" applyBorder="1" applyAlignment="1">
      <alignment horizontal="center"/>
    </xf>
    <xf numFmtId="0" fontId="21" fillId="0" borderId="54" xfId="0" applyFont="1" applyBorder="1" applyAlignment="1">
      <alignment horizontal="center"/>
    </xf>
    <xf numFmtId="166" fontId="5" fillId="0" borderId="7" xfId="0" applyNumberFormat="1" applyFont="1" applyBorder="1" applyAlignment="1">
      <alignment horizontal="right"/>
    </xf>
    <xf numFmtId="166" fontId="5" fillId="0" borderId="9" xfId="0" applyNumberFormat="1" applyFont="1" applyBorder="1" applyAlignment="1">
      <alignment horizontal="right"/>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25" fillId="0" borderId="13" xfId="0" applyFont="1" applyBorder="1" applyAlignment="1">
      <alignment horizontal="center" vertical="center" wrapText="1"/>
    </xf>
    <xf numFmtId="0" fontId="4" fillId="0" borderId="60" xfId="0" applyFont="1" applyBorder="1" applyAlignment="1">
      <alignment horizontal="center"/>
    </xf>
    <xf numFmtId="0" fontId="3" fillId="0" borderId="35" xfId="0" applyFont="1" applyBorder="1" applyAlignment="1">
      <alignment horizontal="center"/>
    </xf>
    <xf numFmtId="0" fontId="3" fillId="0" borderId="20" xfId="0" applyFont="1" applyBorder="1" applyAlignment="1">
      <alignment horizontal="center"/>
    </xf>
    <xf numFmtId="0" fontId="3" fillId="0" borderId="19" xfId="0" applyFont="1" applyBorder="1" applyAlignment="1">
      <alignment horizontal="center"/>
    </xf>
    <xf numFmtId="164" fontId="5" fillId="0" borderId="44" xfId="0" applyNumberFormat="1" applyFont="1" applyBorder="1" applyAlignment="1">
      <alignment horizontal="right" vertical="center"/>
    </xf>
    <xf numFmtId="164" fontId="5" fillId="0" borderId="45" xfId="0" applyNumberFormat="1" applyFont="1" applyBorder="1" applyAlignment="1">
      <alignment horizontal="right" vertical="center"/>
    </xf>
    <xf numFmtId="0" fontId="22" fillId="0" borderId="3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25" fillId="0" borderId="1" xfId="0" applyFont="1" applyBorder="1" applyAlignment="1">
      <alignment horizontal="center" vertical="center" wrapText="1"/>
    </xf>
    <xf numFmtId="0" fontId="3" fillId="0" borderId="18"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xf numFmtId="0" fontId="5" fillId="0" borderId="18"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166" fontId="5" fillId="0" borderId="10" xfId="0" applyNumberFormat="1" applyFont="1" applyBorder="1" applyAlignment="1">
      <alignment horizontal="right"/>
    </xf>
    <xf numFmtId="166" fontId="5" fillId="0" borderId="3" xfId="0" applyNumberFormat="1" applyFont="1" applyBorder="1" applyAlignment="1">
      <alignment horizontal="right"/>
    </xf>
    <xf numFmtId="0" fontId="21" fillId="0" borderId="55" xfId="0" applyFont="1" applyBorder="1" applyAlignment="1">
      <alignment horizontal="center"/>
    </xf>
    <xf numFmtId="0" fontId="21" fillId="0" borderId="56" xfId="0" applyFont="1" applyBorder="1" applyAlignment="1">
      <alignment horizontal="center"/>
    </xf>
    <xf numFmtId="166" fontId="5" fillId="0" borderId="55" xfId="0" applyNumberFormat="1" applyFont="1" applyBorder="1" applyAlignment="1">
      <alignment horizontal="right"/>
    </xf>
    <xf numFmtId="166" fontId="5" fillId="0" borderId="4" xfId="0" applyNumberFormat="1" applyFont="1" applyBorder="1" applyAlignment="1">
      <alignment horizontal="right"/>
    </xf>
    <xf numFmtId="0" fontId="3" fillId="0" borderId="55" xfId="0" applyFont="1" applyBorder="1" applyAlignment="1">
      <alignment horizontal="center" wrapText="1"/>
    </xf>
    <xf numFmtId="0" fontId="3" fillId="0" borderId="56" xfId="0" applyFont="1" applyBorder="1" applyAlignment="1">
      <alignment horizontal="center" wrapText="1"/>
    </xf>
    <xf numFmtId="0" fontId="3" fillId="0" borderId="57" xfId="0" applyFont="1" applyBorder="1" applyAlignment="1">
      <alignment horizontal="center" wrapText="1"/>
    </xf>
    <xf numFmtId="0" fontId="3" fillId="0" borderId="58" xfId="0" applyFont="1" applyBorder="1" applyAlignment="1">
      <alignment horizontal="center" wrapText="1"/>
    </xf>
    <xf numFmtId="166" fontId="5" fillId="0" borderId="12" xfId="0" applyNumberFormat="1" applyFont="1" applyBorder="1" applyAlignment="1">
      <alignment horizontal="right"/>
    </xf>
    <xf numFmtId="166" fontId="5" fillId="0" borderId="14" xfId="0" applyNumberFormat="1" applyFont="1" applyBorder="1" applyAlignment="1">
      <alignment horizontal="right"/>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0" xfId="0" applyFont="1" applyAlignment="1">
      <alignment horizontal="center" vertical="center" wrapText="1"/>
    </xf>
    <xf numFmtId="0" fontId="22" fillId="0" borderId="11"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166" fontId="3" fillId="0" borderId="19" xfId="0" applyNumberFormat="1" applyFont="1" applyBorder="1" applyAlignment="1">
      <alignment horizontal="right" vertical="center"/>
    </xf>
    <xf numFmtId="0" fontId="3" fillId="0" borderId="20" xfId="0" applyFont="1" applyBorder="1" applyAlignment="1">
      <alignment horizontal="right" vertical="center"/>
    </xf>
    <xf numFmtId="14" fontId="25" fillId="0" borderId="3" xfId="0" applyNumberFormat="1" applyFont="1" applyBorder="1" applyAlignment="1">
      <alignment horizontal="center" vertical="center" wrapText="1"/>
    </xf>
    <xf numFmtId="14" fontId="25" fillId="0" borderId="5" xfId="0" applyNumberFormat="1" applyFont="1" applyBorder="1" applyAlignment="1">
      <alignment horizontal="center" vertical="center" wrapTex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7" fillId="0" borderId="3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166" fontId="5" fillId="0" borderId="9" xfId="0" applyNumberFormat="1" applyFont="1" applyBorder="1" applyAlignment="1">
      <alignment horizontal="center" vertical="center"/>
    </xf>
    <xf numFmtId="166" fontId="5" fillId="0" borderId="26" xfId="0" applyNumberFormat="1" applyFont="1" applyBorder="1" applyAlignment="1">
      <alignment horizontal="center" vertical="center"/>
    </xf>
    <xf numFmtId="166" fontId="22" fillId="0" borderId="48" xfId="0" applyNumberFormat="1" applyFont="1" applyBorder="1" applyAlignment="1">
      <alignment horizontal="center" vertical="center" wrapText="1"/>
    </xf>
    <xf numFmtId="166" fontId="22" fillId="0" borderId="42" xfId="0" applyNumberFormat="1" applyFont="1" applyBorder="1" applyAlignment="1">
      <alignment horizontal="center" vertical="center" wrapText="1"/>
    </xf>
    <xf numFmtId="166" fontId="22" fillId="0" borderId="43" xfId="0" applyNumberFormat="1" applyFont="1" applyBorder="1" applyAlignment="1">
      <alignment horizontal="center" vertical="center" wrapText="1"/>
    </xf>
    <xf numFmtId="10" fontId="5" fillId="0" borderId="36" xfId="1" applyNumberFormat="1" applyFont="1" applyBorder="1" applyAlignment="1">
      <alignment horizontal="center" vertical="center"/>
    </xf>
    <xf numFmtId="10" fontId="5" fillId="0" borderId="37" xfId="1" applyNumberFormat="1" applyFont="1" applyBorder="1" applyAlignment="1">
      <alignment horizontal="center" vertical="center"/>
    </xf>
    <xf numFmtId="10" fontId="5" fillId="0" borderId="38" xfId="1" applyNumberFormat="1" applyFont="1" applyBorder="1" applyAlignment="1">
      <alignment horizontal="center" vertical="center"/>
    </xf>
    <xf numFmtId="10" fontId="5" fillId="0" borderId="47" xfId="1" applyNumberFormat="1" applyFont="1" applyBorder="1" applyAlignment="1">
      <alignment horizontal="center" vertical="center"/>
    </xf>
    <xf numFmtId="10" fontId="5" fillId="0" borderId="44" xfId="1" applyNumberFormat="1" applyFont="1" applyBorder="1" applyAlignment="1">
      <alignment horizontal="center" vertical="center"/>
    </xf>
    <xf numFmtId="10" fontId="5" fillId="0" borderId="45" xfId="1" applyNumberFormat="1" applyFont="1" applyBorder="1" applyAlignment="1">
      <alignment horizontal="center" vertical="center"/>
    </xf>
    <xf numFmtId="0" fontId="5" fillId="0" borderId="48"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6"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8"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4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166" fontId="5" fillId="0" borderId="3" xfId="0" applyNumberFormat="1" applyFont="1" applyBorder="1" applyAlignment="1">
      <alignment horizontal="center" vertical="center"/>
    </xf>
    <xf numFmtId="166" fontId="5" fillId="0" borderId="5" xfId="0" applyNumberFormat="1" applyFont="1" applyBorder="1" applyAlignment="1">
      <alignment horizontal="center" vertical="center"/>
    </xf>
    <xf numFmtId="166" fontId="5" fillId="0" borderId="14" xfId="0" applyNumberFormat="1" applyFont="1" applyBorder="1" applyAlignment="1">
      <alignment horizontal="center" vertical="center"/>
    </xf>
    <xf numFmtId="166" fontId="5" fillId="0" borderId="15" xfId="0" applyNumberFormat="1" applyFont="1" applyBorder="1" applyAlignment="1">
      <alignment horizontal="center" vertical="center"/>
    </xf>
    <xf numFmtId="14" fontId="25" fillId="0" borderId="3" xfId="0" applyNumberFormat="1" applyFont="1" applyBorder="1" applyAlignment="1">
      <alignment horizontal="center" vertical="center"/>
    </xf>
    <xf numFmtId="14" fontId="25" fillId="0" borderId="5" xfId="0" applyNumberFormat="1" applyFont="1" applyBorder="1" applyAlignment="1">
      <alignment horizontal="center" vertical="center"/>
    </xf>
    <xf numFmtId="0" fontId="5" fillId="0" borderId="0" xfId="0" applyFont="1" applyAlignment="1">
      <alignment horizontal="center"/>
    </xf>
    <xf numFmtId="14" fontId="25" fillId="0" borderId="9" xfId="0" applyNumberFormat="1" applyFont="1" applyBorder="1" applyAlignment="1">
      <alignment horizontal="center" vertical="center"/>
    </xf>
    <xf numFmtId="0" fontId="25" fillId="0" borderId="26" xfId="0" applyFont="1" applyBorder="1" applyAlignment="1">
      <alignment horizontal="center" vertical="center"/>
    </xf>
    <xf numFmtId="14" fontId="25" fillId="0" borderId="6"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25" fillId="0" borderId="5" xfId="0" applyFont="1"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9" xfId="0" applyFont="1" applyBorder="1" applyAlignment="1">
      <alignment horizontal="center" vertical="center"/>
    </xf>
    <xf numFmtId="0" fontId="4" fillId="0" borderId="41" xfId="0" applyFont="1" applyBorder="1" applyAlignment="1">
      <alignment horizontal="center" vertical="center"/>
    </xf>
    <xf numFmtId="0" fontId="23" fillId="0" borderId="18" xfId="0" applyFont="1" applyBorder="1" applyAlignment="1">
      <alignment horizontal="center" wrapText="1"/>
    </xf>
    <xf numFmtId="0" fontId="23" fillId="0" borderId="20" xfId="0" applyFont="1" applyBorder="1" applyAlignment="1">
      <alignment horizont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13" fillId="0" borderId="18" xfId="0" applyFont="1" applyBorder="1" applyAlignment="1" applyProtection="1">
      <alignment horizontal="center"/>
      <protection locked="0"/>
    </xf>
    <xf numFmtId="0" fontId="13" fillId="0" borderId="19" xfId="0" applyFont="1" applyBorder="1" applyAlignment="1" applyProtection="1">
      <alignment horizontal="center"/>
      <protection locked="0"/>
    </xf>
    <xf numFmtId="0" fontId="13" fillId="0" borderId="20" xfId="0" applyFont="1" applyBorder="1" applyAlignment="1" applyProtection="1">
      <alignment horizontal="center"/>
      <protection locked="0"/>
    </xf>
    <xf numFmtId="0" fontId="12" fillId="0" borderId="18" xfId="0" applyFont="1" applyBorder="1" applyAlignment="1" applyProtection="1">
      <alignment horizontal="center"/>
      <protection locked="0"/>
    </xf>
    <xf numFmtId="0" fontId="12" fillId="0" borderId="19" xfId="0" applyFont="1" applyBorder="1" applyAlignment="1" applyProtection="1">
      <alignment horizontal="center"/>
      <protection locked="0"/>
    </xf>
    <xf numFmtId="0" fontId="12" fillId="0" borderId="20" xfId="0" applyFont="1" applyBorder="1" applyAlignment="1" applyProtection="1">
      <alignment horizontal="center"/>
      <protection locked="0"/>
    </xf>
    <xf numFmtId="0" fontId="7" fillId="0" borderId="0" xfId="0" applyFont="1" applyAlignment="1">
      <alignment horizontal="center" vertical="center"/>
    </xf>
    <xf numFmtId="0" fontId="4" fillId="0" borderId="19" xfId="0" applyFont="1" applyBorder="1" applyAlignment="1">
      <alignment horizontal="center" vertical="center"/>
    </xf>
    <xf numFmtId="0" fontId="2"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19" xfId="0" applyFont="1" applyBorder="1" applyAlignment="1">
      <alignment horizontal="center"/>
    </xf>
    <xf numFmtId="0" fontId="2" fillId="0" borderId="20" xfId="0" applyFont="1" applyBorder="1" applyAlignment="1">
      <alignment horizontal="center"/>
    </xf>
    <xf numFmtId="0" fontId="3" fillId="0" borderId="18" xfId="0" applyFont="1" applyBorder="1" applyAlignment="1">
      <alignment horizontal="center"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30" xfId="0" applyFont="1" applyBorder="1" applyAlignment="1">
      <alignment horizontal="center"/>
    </xf>
    <xf numFmtId="0" fontId="27" fillId="0" borderId="10" xfId="0" applyFont="1" applyBorder="1" applyAlignment="1">
      <alignment horizontal="center"/>
    </xf>
    <xf numFmtId="0" fontId="27" fillId="0" borderId="1" xfId="0" applyFont="1" applyBorder="1" applyAlignment="1">
      <alignment horizont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5" fillId="0" borderId="1" xfId="0" applyFont="1" applyBorder="1" applyAlignment="1">
      <alignment horizontal="center" wrapText="1"/>
    </xf>
    <xf numFmtId="0" fontId="25" fillId="0" borderId="59" xfId="0" applyFont="1" applyBorder="1" applyAlignment="1">
      <alignment horizontal="center" vertical="center" wrapText="1"/>
    </xf>
    <xf numFmtId="0" fontId="4" fillId="0" borderId="12" xfId="0" applyFont="1" applyBorder="1" applyAlignment="1">
      <alignment horizontal="center"/>
    </xf>
    <xf numFmtId="0" fontId="4" fillId="0" borderId="13" xfId="0" applyFont="1" applyBorder="1" applyAlignment="1">
      <alignment horizontal="center"/>
    </xf>
    <xf numFmtId="0" fontId="3" fillId="0" borderId="10" xfId="0" applyFont="1" applyBorder="1" applyAlignment="1">
      <alignment horizontal="center"/>
    </xf>
    <xf numFmtId="0" fontId="3" fillId="0" borderId="1" xfId="0" applyFont="1" applyBorder="1" applyAlignment="1">
      <alignment horizont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4" fillId="0" borderId="21" xfId="0" applyFont="1" applyBorder="1" applyAlignment="1">
      <alignment horizontal="center"/>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5" fillId="0" borderId="1" xfId="0" applyFont="1" applyBorder="1" applyAlignment="1">
      <alignment horizontal="center" wrapText="1"/>
    </xf>
    <xf numFmtId="0" fontId="5" fillId="0" borderId="33" xfId="0" applyFont="1" applyBorder="1" applyAlignment="1">
      <alignment horizontal="center" wrapText="1"/>
    </xf>
    <xf numFmtId="0" fontId="5" fillId="0" borderId="13" xfId="0" applyFont="1" applyBorder="1" applyAlignment="1">
      <alignment horizontal="center" wrapText="1"/>
    </xf>
    <xf numFmtId="0" fontId="5" fillId="0" borderId="31" xfId="0" applyFont="1" applyBorder="1" applyAlignment="1">
      <alignment horizontal="center" wrapText="1"/>
    </xf>
    <xf numFmtId="0" fontId="3" fillId="0" borderId="8" xfId="0" applyFont="1" applyBorder="1" applyAlignment="1">
      <alignment horizontal="center"/>
    </xf>
    <xf numFmtId="0" fontId="3" fillId="0" borderId="30" xfId="0" applyFont="1" applyBorder="1" applyAlignment="1">
      <alignment horizontal="center"/>
    </xf>
  </cellXfs>
  <cellStyles count="8">
    <cellStyle name="Hipervínculo" xfId="7" builtinId="8"/>
    <cellStyle name="Millares 2" xfId="2" xr:uid="{00000000-0005-0000-0000-000000000000}"/>
    <cellStyle name="Nivel 7" xfId="4" xr:uid="{00000000-0005-0000-0000-000001000000}"/>
    <cellStyle name="Normal" xfId="0" builtinId="0"/>
    <cellStyle name="Normal 2" xfId="3" xr:uid="{00000000-0005-0000-0000-000003000000}"/>
    <cellStyle name="Normal 2 2" xfId="6" xr:uid="{00000000-0005-0000-0000-000004000000}"/>
    <cellStyle name="Normal 4" xfId="5" xr:uid="{00000000-0005-0000-0000-000005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1298122</xdr:colOff>
      <xdr:row>2</xdr:row>
      <xdr:rowOff>88447</xdr:rowOff>
    </xdr:from>
    <xdr:to>
      <xdr:col>1</xdr:col>
      <xdr:colOff>1961240</xdr:colOff>
      <xdr:row>5</xdr:row>
      <xdr:rowOff>123368</xdr:rowOff>
    </xdr:to>
    <xdr:pic>
      <xdr:nvPicPr>
        <xdr:cNvPr id="2" name="Imagen 1">
          <a:extLst>
            <a:ext uri="{FF2B5EF4-FFF2-40B4-BE49-F238E27FC236}">
              <a16:creationId xmlns:a16="http://schemas.microsoft.com/office/drawing/2014/main" id="{5E6009CA-B2BB-41B5-8D7C-2D2187537AF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575" b="8109"/>
        <a:stretch/>
      </xdr:blipFill>
      <xdr:spPr bwMode="auto">
        <a:xfrm>
          <a:off x="1717222" y="507547"/>
          <a:ext cx="663118" cy="66357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85725</xdr:colOff>
      <xdr:row>211</xdr:row>
      <xdr:rowOff>85725</xdr:rowOff>
    </xdr:from>
    <xdr:to>
      <xdr:col>3</xdr:col>
      <xdr:colOff>371475</xdr:colOff>
      <xdr:row>213</xdr:row>
      <xdr:rowOff>100965</xdr:rowOff>
    </xdr:to>
    <xdr:pic>
      <xdr:nvPicPr>
        <xdr:cNvPr id="4" name="Imagen 3">
          <a:extLst>
            <a:ext uri="{FF2B5EF4-FFF2-40B4-BE49-F238E27FC236}">
              <a16:creationId xmlns:a16="http://schemas.microsoft.com/office/drawing/2014/main" id="{1D043AB9-CC43-4EFF-9B22-FE75B3756A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05075" y="67379850"/>
          <a:ext cx="1276350" cy="4248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217"/>
  <sheetViews>
    <sheetView tabSelected="1" topLeftCell="A225" zoomScaleNormal="100" workbookViewId="0">
      <selection activeCell="D18" sqref="D18"/>
    </sheetView>
  </sheetViews>
  <sheetFormatPr baseColWidth="10" defaultColWidth="11.42578125" defaultRowHeight="14.25" x14ac:dyDescent="0.2"/>
  <cols>
    <col min="1" max="1" width="6.28515625" style="1" customWidth="1"/>
    <col min="2" max="2" width="30" style="1" customWidth="1"/>
    <col min="3" max="3" width="14.85546875" style="1" customWidth="1"/>
    <col min="4" max="4" width="8.140625" style="1" customWidth="1"/>
    <col min="5" max="5" width="39" style="1" customWidth="1"/>
    <col min="6" max="6" width="16.42578125" style="1" customWidth="1"/>
    <col min="7" max="7" width="23.7109375" style="1" customWidth="1"/>
    <col min="8" max="8" width="12.7109375" style="1" customWidth="1"/>
    <col min="9" max="9" width="8.42578125" style="1" bestFit="1" customWidth="1"/>
    <col min="10" max="10" width="3.85546875" style="1" customWidth="1"/>
    <col min="11" max="11" width="5.140625" style="1" customWidth="1"/>
    <col min="12" max="12" width="3.85546875" style="1" customWidth="1"/>
    <col min="13" max="16384" width="11.42578125" style="1"/>
  </cols>
  <sheetData>
    <row r="1" spans="2:13" ht="16.5" thickBot="1" x14ac:dyDescent="0.3">
      <c r="B1" s="390" t="s">
        <v>283</v>
      </c>
      <c r="C1" s="391"/>
      <c r="D1" s="391"/>
      <c r="E1" s="391"/>
      <c r="F1" s="391"/>
      <c r="G1" s="391"/>
      <c r="H1" s="391"/>
      <c r="I1" s="391"/>
      <c r="J1" s="391"/>
      <c r="K1" s="391"/>
      <c r="L1" s="392"/>
    </row>
    <row r="2" spans="2:13" ht="16.5" thickBot="1" x14ac:dyDescent="0.3">
      <c r="B2" s="390" t="s">
        <v>284</v>
      </c>
      <c r="C2" s="391"/>
      <c r="D2" s="391"/>
      <c r="E2" s="391"/>
      <c r="F2" s="391"/>
      <c r="G2" s="391"/>
      <c r="H2" s="391"/>
      <c r="I2" s="391"/>
      <c r="J2" s="391"/>
      <c r="K2" s="391"/>
      <c r="L2" s="392"/>
    </row>
    <row r="3" spans="2:13" ht="16.5" thickBot="1" x14ac:dyDescent="0.3">
      <c r="B3" s="393" t="s">
        <v>285</v>
      </c>
      <c r="C3" s="394"/>
      <c r="D3" s="394"/>
      <c r="E3" s="394"/>
      <c r="F3" s="394"/>
      <c r="G3" s="394"/>
      <c r="H3" s="394"/>
      <c r="I3" s="394"/>
      <c r="J3" s="394"/>
      <c r="K3" s="394"/>
      <c r="L3" s="395"/>
      <c r="M3" s="5"/>
    </row>
    <row r="4" spans="2:13" ht="16.5" thickBot="1" x14ac:dyDescent="0.3">
      <c r="B4" s="393" t="s">
        <v>352</v>
      </c>
      <c r="C4" s="394"/>
      <c r="D4" s="394"/>
      <c r="E4" s="394"/>
      <c r="F4" s="394"/>
      <c r="G4" s="394"/>
      <c r="H4" s="394"/>
      <c r="I4" s="394"/>
      <c r="J4" s="394"/>
      <c r="K4" s="394"/>
      <c r="L4" s="395"/>
      <c r="M4" s="5"/>
    </row>
    <row r="5" spans="2:13" ht="16.5" thickBot="1" x14ac:dyDescent="0.3">
      <c r="B5" s="393" t="s">
        <v>286</v>
      </c>
      <c r="C5" s="394"/>
      <c r="D5" s="394"/>
      <c r="E5" s="394"/>
      <c r="F5" s="394"/>
      <c r="G5" s="394"/>
      <c r="H5" s="394"/>
      <c r="I5" s="394"/>
      <c r="J5" s="394"/>
      <c r="K5" s="394"/>
      <c r="L5" s="395"/>
      <c r="M5" s="5"/>
    </row>
    <row r="6" spans="2:13" ht="16.5" thickBot="1" x14ac:dyDescent="0.3">
      <c r="B6" s="393" t="s">
        <v>353</v>
      </c>
      <c r="C6" s="394"/>
      <c r="D6" s="394"/>
      <c r="E6" s="394"/>
      <c r="F6" s="394"/>
      <c r="G6" s="394"/>
      <c r="H6" s="394"/>
      <c r="I6" s="394"/>
      <c r="J6" s="394"/>
      <c r="K6" s="394"/>
      <c r="L6" s="395"/>
      <c r="M6" s="5"/>
    </row>
    <row r="7" spans="2:13" ht="16.5" thickBot="1" x14ac:dyDescent="0.3">
      <c r="B7" s="393" t="s">
        <v>287</v>
      </c>
      <c r="C7" s="394"/>
      <c r="D7" s="394"/>
      <c r="E7" s="394"/>
      <c r="F7" s="394"/>
      <c r="G7" s="394"/>
      <c r="H7" s="394"/>
      <c r="I7" s="394"/>
      <c r="J7" s="394"/>
      <c r="K7" s="394"/>
      <c r="L7" s="395"/>
      <c r="M7" s="5"/>
    </row>
    <row r="8" spans="2:13" ht="10.5" customHeight="1" thickBot="1" x14ac:dyDescent="0.3">
      <c r="M8" s="5"/>
    </row>
    <row r="9" spans="2:13" ht="16.5" thickBot="1" x14ac:dyDescent="0.3">
      <c r="B9" s="285" t="s">
        <v>60</v>
      </c>
      <c r="C9" s="286"/>
      <c r="D9" s="286"/>
      <c r="E9" s="286"/>
      <c r="F9" s="286"/>
      <c r="G9" s="286"/>
      <c r="H9" s="286"/>
      <c r="I9" s="286"/>
      <c r="J9" s="286"/>
      <c r="K9" s="286"/>
      <c r="L9" s="287"/>
    </row>
    <row r="10" spans="2:13" ht="6.75" customHeight="1" thickBot="1" x14ac:dyDescent="0.25"/>
    <row r="11" spans="2:13" ht="16.5" thickBot="1" x14ac:dyDescent="0.3">
      <c r="B11" s="285" t="s">
        <v>28</v>
      </c>
      <c r="C11" s="286"/>
      <c r="D11" s="286"/>
      <c r="E11" s="286"/>
      <c r="F11" s="286"/>
      <c r="G11" s="286"/>
      <c r="H11" s="286"/>
      <c r="I11" s="286"/>
      <c r="J11" s="286"/>
      <c r="K11" s="286"/>
      <c r="L11" s="287"/>
    </row>
    <row r="12" spans="2:13" ht="6.75" customHeight="1" thickBot="1" x14ac:dyDescent="0.25">
      <c r="B12" s="6"/>
      <c r="C12" s="7"/>
      <c r="D12" s="7"/>
      <c r="E12" s="7"/>
      <c r="F12" s="7"/>
      <c r="G12" s="7"/>
      <c r="H12" s="7"/>
      <c r="I12" s="7"/>
      <c r="J12" s="7"/>
      <c r="K12" s="7"/>
      <c r="L12" s="8"/>
      <c r="M12" s="1" t="s">
        <v>34</v>
      </c>
    </row>
    <row r="13" spans="2:13" ht="15.75" customHeight="1" thickBot="1" x14ac:dyDescent="0.25">
      <c r="B13" s="398" t="s">
        <v>318</v>
      </c>
      <c r="C13" s="399"/>
      <c r="D13" s="118"/>
      <c r="E13" s="118"/>
      <c r="F13" s="398" t="s">
        <v>288</v>
      </c>
      <c r="G13" s="399"/>
      <c r="H13" s="399"/>
      <c r="I13" s="399"/>
      <c r="J13" s="399"/>
      <c r="K13" s="399"/>
      <c r="L13" s="400"/>
    </row>
    <row r="14" spans="2:13" ht="7.5" customHeight="1" thickBot="1" x14ac:dyDescent="0.25">
      <c r="B14" s="10"/>
      <c r="C14" s="2"/>
      <c r="D14" s="2"/>
      <c r="E14" s="2"/>
      <c r="F14" s="2"/>
      <c r="L14" s="9"/>
    </row>
    <row r="15" spans="2:13" ht="15.75" customHeight="1" thickBot="1" x14ac:dyDescent="0.25">
      <c r="B15" s="398" t="s">
        <v>356</v>
      </c>
      <c r="C15" s="399"/>
      <c r="D15" s="118"/>
      <c r="E15" s="118"/>
      <c r="F15" s="288" t="s">
        <v>289</v>
      </c>
      <c r="G15" s="289"/>
      <c r="H15" s="289"/>
      <c r="I15" s="289"/>
      <c r="J15" s="289"/>
      <c r="K15" s="289"/>
      <c r="L15" s="290"/>
    </row>
    <row r="16" spans="2:13" ht="6.75" customHeight="1" thickBot="1" x14ac:dyDescent="0.25">
      <c r="B16" s="10"/>
      <c r="C16" s="2"/>
      <c r="D16" s="2"/>
      <c r="E16" s="2"/>
      <c r="F16" s="2"/>
      <c r="L16" s="9"/>
    </row>
    <row r="17" spans="2:12" ht="15.75" customHeight="1" thickBot="1" x14ac:dyDescent="0.25">
      <c r="B17" s="398" t="s">
        <v>308</v>
      </c>
      <c r="C17" s="399"/>
      <c r="D17" s="118">
        <v>29</v>
      </c>
      <c r="E17" s="118"/>
      <c r="F17" s="398" t="s">
        <v>319</v>
      </c>
      <c r="G17" s="399"/>
      <c r="H17" s="399"/>
      <c r="I17" s="399"/>
      <c r="J17" s="399"/>
      <c r="K17" s="399"/>
      <c r="L17" s="400"/>
    </row>
    <row r="18" spans="2:12" ht="8.25" customHeight="1" thickBot="1" x14ac:dyDescent="0.25">
      <c r="B18" s="10"/>
      <c r="C18" s="2"/>
      <c r="D18" s="2"/>
      <c r="E18" s="2"/>
      <c r="F18" s="2"/>
      <c r="L18" s="9"/>
    </row>
    <row r="19" spans="2:12" ht="15" customHeight="1" thickBot="1" x14ac:dyDescent="0.25">
      <c r="B19" s="398" t="s">
        <v>307</v>
      </c>
      <c r="C19" s="399"/>
      <c r="D19" s="401" t="s">
        <v>351</v>
      </c>
      <c r="E19" s="402"/>
      <c r="F19" s="398" t="s">
        <v>355</v>
      </c>
      <c r="G19" s="399"/>
      <c r="H19" s="399"/>
      <c r="I19" s="399"/>
      <c r="J19" s="399"/>
      <c r="K19" s="399"/>
      <c r="L19" s="400"/>
    </row>
    <row r="20" spans="2:12" ht="7.5" customHeight="1" thickBot="1" x14ac:dyDescent="0.25">
      <c r="B20" s="10"/>
      <c r="C20" s="2"/>
      <c r="D20" s="2"/>
      <c r="E20" s="2"/>
      <c r="F20" s="2"/>
      <c r="L20" s="9"/>
    </row>
    <row r="21" spans="2:12" ht="15" thickBot="1" x14ac:dyDescent="0.25">
      <c r="B21" s="398" t="s">
        <v>290</v>
      </c>
      <c r="C21" s="399"/>
      <c r="D21" s="118"/>
      <c r="E21" s="118"/>
      <c r="F21" s="398" t="s">
        <v>354</v>
      </c>
      <c r="G21" s="399"/>
      <c r="H21" s="399"/>
      <c r="I21" s="400"/>
      <c r="J21" s="2"/>
      <c r="K21" s="2"/>
      <c r="L21" s="9"/>
    </row>
    <row r="22" spans="2:12" ht="6" customHeight="1" thickBot="1" x14ac:dyDescent="0.25">
      <c r="B22" s="10"/>
      <c r="C22" s="2"/>
      <c r="D22" s="2"/>
      <c r="E22" s="2"/>
      <c r="F22" s="2"/>
      <c r="L22" s="9"/>
    </row>
    <row r="23" spans="2:12" ht="15.75" customHeight="1" thickBot="1" x14ac:dyDescent="0.3">
      <c r="B23" s="257" t="s">
        <v>321</v>
      </c>
      <c r="C23" s="258"/>
      <c r="D23" s="258"/>
      <c r="E23" s="258"/>
      <c r="F23" s="258"/>
      <c r="G23" s="258"/>
      <c r="H23" s="258"/>
      <c r="I23" s="258"/>
      <c r="J23" s="258"/>
      <c r="K23" s="258"/>
      <c r="L23" s="260"/>
    </row>
    <row r="24" spans="2:12" ht="6" customHeight="1" thickBot="1" x14ac:dyDescent="0.25">
      <c r="B24" s="119"/>
      <c r="C24" s="120"/>
      <c r="D24" s="120"/>
      <c r="E24" s="120"/>
      <c r="F24" s="26"/>
      <c r="G24" s="27"/>
      <c r="H24" s="27"/>
      <c r="I24" s="27"/>
      <c r="J24" s="27"/>
      <c r="K24" s="27"/>
      <c r="L24" s="28"/>
    </row>
    <row r="25" spans="2:12" ht="15" customHeight="1" thickBot="1" x14ac:dyDescent="0.25">
      <c r="B25" s="396" t="s">
        <v>29</v>
      </c>
      <c r="C25" s="396"/>
      <c r="D25" s="396"/>
      <c r="E25" s="396"/>
      <c r="F25" s="396"/>
      <c r="G25" s="396"/>
      <c r="H25" s="396"/>
      <c r="I25" s="396"/>
      <c r="J25" s="396"/>
      <c r="K25" s="396"/>
      <c r="L25" s="396"/>
    </row>
    <row r="26" spans="2:12" ht="17.25" customHeight="1" thickBot="1" x14ac:dyDescent="0.25">
      <c r="B26" s="374" t="s">
        <v>0</v>
      </c>
      <c r="C26" s="397"/>
      <c r="D26" s="397"/>
      <c r="E26" s="397"/>
      <c r="F26" s="397"/>
      <c r="G26" s="397"/>
      <c r="H26" s="397"/>
      <c r="I26" s="397"/>
      <c r="J26" s="397"/>
      <c r="K26" s="397"/>
      <c r="L26" s="375"/>
    </row>
    <row r="27" spans="2:12" ht="6.75" customHeight="1" thickBot="1" x14ac:dyDescent="0.25"/>
    <row r="28" spans="2:12" ht="15" customHeight="1" thickBot="1" x14ac:dyDescent="0.25">
      <c r="B28" s="126" t="s">
        <v>1</v>
      </c>
      <c r="C28" s="127" t="s">
        <v>2</v>
      </c>
      <c r="D28" s="128" t="s">
        <v>3</v>
      </c>
      <c r="E28" s="403" t="s">
        <v>30</v>
      </c>
      <c r="F28" s="265"/>
      <c r="G28" s="265"/>
      <c r="H28" s="265"/>
      <c r="I28" s="265"/>
      <c r="J28" s="265"/>
      <c r="K28" s="265"/>
      <c r="L28" s="266"/>
    </row>
    <row r="29" spans="2:12" ht="15" customHeight="1" x14ac:dyDescent="0.2">
      <c r="B29" s="20" t="s">
        <v>5</v>
      </c>
      <c r="C29" s="112">
        <v>75001985</v>
      </c>
      <c r="D29" s="113">
        <f>+C29*100%/C36</f>
        <v>0.46205887628789111</v>
      </c>
      <c r="E29" s="303" t="s">
        <v>322</v>
      </c>
      <c r="F29" s="404"/>
      <c r="G29" s="404"/>
      <c r="H29" s="404"/>
      <c r="I29" s="404"/>
      <c r="J29" s="404"/>
      <c r="K29" s="404"/>
      <c r="L29" s="405"/>
    </row>
    <row r="30" spans="2:12" ht="21" customHeight="1" x14ac:dyDescent="0.2">
      <c r="B30" s="20" t="s">
        <v>6</v>
      </c>
      <c r="C30" s="112">
        <v>15664954</v>
      </c>
      <c r="D30" s="113">
        <f>+C30*100%/C36</f>
        <v>9.6505859709466429E-2</v>
      </c>
      <c r="E30" s="406"/>
      <c r="F30" s="407"/>
      <c r="G30" s="407"/>
      <c r="H30" s="407"/>
      <c r="I30" s="407"/>
      <c r="J30" s="407"/>
      <c r="K30" s="407"/>
      <c r="L30" s="408"/>
    </row>
    <row r="31" spans="2:12" ht="18.75" customHeight="1" x14ac:dyDescent="0.2">
      <c r="B31" s="20" t="s">
        <v>7</v>
      </c>
      <c r="C31" s="112">
        <v>5756692</v>
      </c>
      <c r="D31" s="113">
        <f>+C31*100%/C36</f>
        <v>3.5464803186948883E-2</v>
      </c>
      <c r="E31" s="406"/>
      <c r="F31" s="407"/>
      <c r="G31" s="407"/>
      <c r="H31" s="407"/>
      <c r="I31" s="407"/>
      <c r="J31" s="407"/>
      <c r="K31" s="407"/>
      <c r="L31" s="408"/>
    </row>
    <row r="32" spans="2:12" ht="15" customHeight="1" x14ac:dyDescent="0.2">
      <c r="B32" s="103" t="s">
        <v>35</v>
      </c>
      <c r="C32" s="112">
        <v>3000000</v>
      </c>
      <c r="D32" s="113">
        <f>+C32*100%/C36</f>
        <v>1.8481865898131541E-2</v>
      </c>
      <c r="E32" s="406"/>
      <c r="F32" s="407"/>
      <c r="G32" s="407"/>
      <c r="H32" s="407"/>
      <c r="I32" s="407"/>
      <c r="J32" s="407"/>
      <c r="K32" s="407"/>
      <c r="L32" s="408"/>
    </row>
    <row r="33" spans="2:12" ht="18.75" customHeight="1" x14ac:dyDescent="0.2">
      <c r="B33" s="20" t="s">
        <v>8</v>
      </c>
      <c r="C33" s="112">
        <v>35913300</v>
      </c>
      <c r="D33" s="113">
        <f>+C33*100%/C36</f>
        <v>0.22124826485312249</v>
      </c>
      <c r="E33" s="406"/>
      <c r="F33" s="407"/>
      <c r="G33" s="407"/>
      <c r="H33" s="407"/>
      <c r="I33" s="407"/>
      <c r="J33" s="407"/>
      <c r="K33" s="407"/>
      <c r="L33" s="408"/>
    </row>
    <row r="34" spans="2:12" ht="19.5" customHeight="1" x14ac:dyDescent="0.2">
      <c r="B34" s="20" t="s">
        <v>9</v>
      </c>
      <c r="C34" s="112">
        <v>26984342</v>
      </c>
      <c r="D34" s="113">
        <f>+C34*100%/C36</f>
        <v>0.16624033006443956</v>
      </c>
      <c r="E34" s="406"/>
      <c r="F34" s="407"/>
      <c r="G34" s="407"/>
      <c r="H34" s="407"/>
      <c r="I34" s="407"/>
      <c r="J34" s="407"/>
      <c r="K34" s="407"/>
      <c r="L34" s="408"/>
    </row>
    <row r="35" spans="2:12" ht="18" customHeight="1" x14ac:dyDescent="0.2">
      <c r="B35" s="20" t="s">
        <v>11</v>
      </c>
      <c r="C35" s="112">
        <v>0</v>
      </c>
      <c r="D35" s="113">
        <f>+C35*100%/C36</f>
        <v>0</v>
      </c>
      <c r="E35" s="406"/>
      <c r="F35" s="407"/>
      <c r="G35" s="407"/>
      <c r="H35" s="407"/>
      <c r="I35" s="407"/>
      <c r="J35" s="407"/>
      <c r="K35" s="407"/>
      <c r="L35" s="408"/>
    </row>
    <row r="36" spans="2:12" ht="88.5" customHeight="1" thickBot="1" x14ac:dyDescent="0.25">
      <c r="B36" s="229" t="s">
        <v>10</v>
      </c>
      <c r="C36" s="230">
        <f>SUM(C29:C35)</f>
        <v>162321273</v>
      </c>
      <c r="D36" s="231">
        <f>SUM(D29:D35)</f>
        <v>1</v>
      </c>
      <c r="E36" s="409"/>
      <c r="F36" s="410"/>
      <c r="G36" s="410"/>
      <c r="H36" s="410"/>
      <c r="I36" s="410"/>
      <c r="J36" s="410"/>
      <c r="K36" s="410"/>
      <c r="L36" s="411"/>
    </row>
    <row r="37" spans="2:12" ht="26.25" customHeight="1" x14ac:dyDescent="0.2">
      <c r="B37" s="252"/>
      <c r="C37" s="253"/>
      <c r="D37" s="254"/>
      <c r="E37" s="255"/>
      <c r="F37" s="255"/>
      <c r="G37" s="255"/>
      <c r="H37" s="255"/>
      <c r="I37" s="255"/>
      <c r="J37" s="255"/>
      <c r="K37" s="255"/>
      <c r="L37" s="255"/>
    </row>
    <row r="38" spans="2:12" ht="88.5" hidden="1" customHeight="1" x14ac:dyDescent="0.2">
      <c r="B38" s="252"/>
      <c r="C38" s="253"/>
      <c r="D38" s="254"/>
      <c r="E38" s="255"/>
      <c r="F38" s="255"/>
      <c r="G38" s="255"/>
      <c r="H38" s="255"/>
      <c r="I38" s="255"/>
      <c r="J38" s="255"/>
      <c r="K38" s="255"/>
      <c r="L38" s="255"/>
    </row>
    <row r="39" spans="2:12" ht="11.25" hidden="1" customHeight="1" x14ac:dyDescent="0.25">
      <c r="B39" s="5"/>
      <c r="C39" s="4"/>
      <c r="D39" s="4"/>
      <c r="E39" s="4"/>
      <c r="F39" s="3"/>
      <c r="G39" s="116"/>
      <c r="H39" s="116"/>
      <c r="I39" s="116"/>
      <c r="J39" s="116"/>
      <c r="K39" s="116"/>
      <c r="L39" s="116"/>
    </row>
    <row r="40" spans="2:12" ht="16.5" customHeight="1" thickBot="1" x14ac:dyDescent="0.3">
      <c r="B40" s="5"/>
      <c r="C40" s="4"/>
      <c r="D40" s="4"/>
      <c r="E40" s="4"/>
      <c r="F40" s="3"/>
      <c r="G40" s="116"/>
      <c r="H40" s="116"/>
      <c r="I40" s="116"/>
      <c r="J40" s="116"/>
      <c r="K40" s="116"/>
      <c r="L40" s="116"/>
    </row>
    <row r="41" spans="2:12" ht="15" x14ac:dyDescent="0.25">
      <c r="B41" s="412" t="s">
        <v>12</v>
      </c>
      <c r="C41" s="413"/>
      <c r="D41" s="413"/>
      <c r="E41" s="413"/>
      <c r="F41" s="413"/>
      <c r="G41" s="413"/>
      <c r="H41" s="413"/>
      <c r="I41" s="413"/>
      <c r="J41" s="413"/>
      <c r="K41" s="413"/>
      <c r="L41" s="414"/>
    </row>
    <row r="42" spans="2:12" ht="14.25" customHeight="1" x14ac:dyDescent="0.2">
      <c r="B42" s="415" t="s">
        <v>19</v>
      </c>
      <c r="C42" s="416"/>
      <c r="D42" s="416"/>
      <c r="E42" s="417" t="s">
        <v>275</v>
      </c>
      <c r="F42" s="418" t="s">
        <v>2</v>
      </c>
      <c r="G42" s="418" t="s">
        <v>3</v>
      </c>
      <c r="H42" s="418" t="s">
        <v>4</v>
      </c>
      <c r="I42" s="418"/>
      <c r="J42" s="418"/>
      <c r="K42" s="418"/>
      <c r="L42" s="418"/>
    </row>
    <row r="43" spans="2:12" x14ac:dyDescent="0.2">
      <c r="B43" s="159" t="s">
        <v>20</v>
      </c>
      <c r="C43" s="160" t="s">
        <v>273</v>
      </c>
      <c r="D43" s="160" t="s">
        <v>274</v>
      </c>
      <c r="E43" s="417"/>
      <c r="F43" s="418"/>
      <c r="G43" s="418"/>
      <c r="H43" s="418"/>
      <c r="I43" s="418"/>
      <c r="J43" s="418"/>
      <c r="K43" s="418"/>
      <c r="L43" s="418"/>
    </row>
    <row r="44" spans="2:12" ht="8.25" customHeight="1" x14ac:dyDescent="0.2">
      <c r="B44" s="159"/>
      <c r="C44" s="161"/>
      <c r="D44" s="161"/>
      <c r="E44" s="161"/>
      <c r="F44" s="157"/>
      <c r="G44" s="158"/>
      <c r="H44" s="419"/>
      <c r="I44" s="419"/>
      <c r="J44" s="419"/>
      <c r="K44" s="419"/>
      <c r="L44" s="419"/>
    </row>
    <row r="45" spans="2:12" x14ac:dyDescent="0.2">
      <c r="B45" s="162" t="s">
        <v>65</v>
      </c>
      <c r="C45" s="163">
        <v>1</v>
      </c>
      <c r="D45" s="163" t="s">
        <v>66</v>
      </c>
      <c r="E45" s="164" t="s">
        <v>67</v>
      </c>
      <c r="F45" s="165">
        <f>+F46</f>
        <v>66651814</v>
      </c>
      <c r="G45" s="158"/>
      <c r="H45" s="283"/>
      <c r="I45" s="283"/>
      <c r="J45" s="283"/>
      <c r="K45" s="283"/>
      <c r="L45" s="283"/>
    </row>
    <row r="46" spans="2:12" x14ac:dyDescent="0.2">
      <c r="B46" s="167" t="s">
        <v>68</v>
      </c>
      <c r="C46" s="168">
        <v>2</v>
      </c>
      <c r="D46" s="168" t="s">
        <v>66</v>
      </c>
      <c r="E46" s="169" t="s">
        <v>69</v>
      </c>
      <c r="F46" s="170">
        <f>+F47+F146</f>
        <v>66651814</v>
      </c>
      <c r="G46" s="158"/>
      <c r="H46" s="283"/>
      <c r="I46" s="283"/>
      <c r="J46" s="283"/>
      <c r="K46" s="283"/>
      <c r="L46" s="283"/>
    </row>
    <row r="47" spans="2:12" ht="18" customHeight="1" x14ac:dyDescent="0.2">
      <c r="B47" s="171" t="s">
        <v>70</v>
      </c>
      <c r="C47" s="172">
        <v>3</v>
      </c>
      <c r="D47" s="172" t="s">
        <v>66</v>
      </c>
      <c r="E47" s="173" t="s">
        <v>71</v>
      </c>
      <c r="F47" s="174">
        <f>+F48+F96</f>
        <v>66632454</v>
      </c>
      <c r="G47" s="158"/>
      <c r="H47" s="283"/>
      <c r="I47" s="283"/>
      <c r="J47" s="283"/>
      <c r="K47" s="283"/>
      <c r="L47" s="283"/>
    </row>
    <row r="48" spans="2:12" ht="15.75" customHeight="1" x14ac:dyDescent="0.2">
      <c r="B48" s="171" t="s">
        <v>72</v>
      </c>
      <c r="C48" s="172">
        <v>4</v>
      </c>
      <c r="D48" s="172" t="s">
        <v>66</v>
      </c>
      <c r="E48" s="173" t="s">
        <v>73</v>
      </c>
      <c r="F48" s="174">
        <f>F49</f>
        <v>5373600</v>
      </c>
      <c r="G48" s="158"/>
      <c r="H48" s="283"/>
      <c r="I48" s="283"/>
      <c r="J48" s="283"/>
      <c r="K48" s="283"/>
      <c r="L48" s="283"/>
    </row>
    <row r="49" spans="2:13" x14ac:dyDescent="0.2">
      <c r="B49" s="171" t="s">
        <v>74</v>
      </c>
      <c r="C49" s="172">
        <v>5</v>
      </c>
      <c r="D49" s="172" t="s">
        <v>66</v>
      </c>
      <c r="E49" s="173" t="s">
        <v>75</v>
      </c>
      <c r="F49" s="174">
        <f>F50+F72+F83</f>
        <v>5373600</v>
      </c>
      <c r="G49" s="158"/>
      <c r="H49" s="283"/>
      <c r="I49" s="283"/>
      <c r="J49" s="283"/>
      <c r="K49" s="283"/>
      <c r="L49" s="283"/>
    </row>
    <row r="50" spans="2:13" x14ac:dyDescent="0.2">
      <c r="B50" s="175" t="s">
        <v>76</v>
      </c>
      <c r="C50" s="176">
        <v>6</v>
      </c>
      <c r="D50" s="176" t="s">
        <v>66</v>
      </c>
      <c r="E50" s="177" t="s">
        <v>77</v>
      </c>
      <c r="F50" s="178">
        <f>F51+F54+F60+F62+F68</f>
        <v>0</v>
      </c>
      <c r="G50" s="158"/>
      <c r="H50" s="283"/>
      <c r="I50" s="283"/>
      <c r="J50" s="283"/>
      <c r="K50" s="283"/>
      <c r="L50" s="283"/>
    </row>
    <row r="51" spans="2:13" x14ac:dyDescent="0.2">
      <c r="B51" s="175" t="s">
        <v>78</v>
      </c>
      <c r="C51" s="176">
        <v>7</v>
      </c>
      <c r="D51" s="176" t="s">
        <v>66</v>
      </c>
      <c r="E51" s="177" t="s">
        <v>79</v>
      </c>
      <c r="F51" s="178">
        <f>SUM(F52:F53)</f>
        <v>0</v>
      </c>
      <c r="G51" s="158"/>
      <c r="H51" s="283"/>
      <c r="I51" s="283"/>
      <c r="J51" s="283"/>
      <c r="K51" s="283"/>
      <c r="L51" s="283"/>
    </row>
    <row r="52" spans="2:13" ht="33" customHeight="1" x14ac:dyDescent="0.2">
      <c r="B52" s="179" t="s">
        <v>80</v>
      </c>
      <c r="C52" s="180">
        <v>8</v>
      </c>
      <c r="D52" s="180" t="s">
        <v>81</v>
      </c>
      <c r="E52" s="181" t="s">
        <v>82</v>
      </c>
      <c r="F52" s="166"/>
      <c r="G52" s="158"/>
      <c r="H52" s="283"/>
      <c r="I52" s="283"/>
      <c r="J52" s="283"/>
      <c r="K52" s="283"/>
      <c r="L52" s="283"/>
    </row>
    <row r="53" spans="2:13" ht="15.75" customHeight="1" x14ac:dyDescent="0.2">
      <c r="B53" s="179" t="s">
        <v>83</v>
      </c>
      <c r="C53" s="180">
        <v>8</v>
      </c>
      <c r="D53" s="180" t="s">
        <v>81</v>
      </c>
      <c r="E53" s="181" t="s">
        <v>88</v>
      </c>
      <c r="F53" s="182"/>
      <c r="G53" s="158"/>
      <c r="H53" s="283"/>
      <c r="I53" s="283"/>
      <c r="J53" s="283"/>
      <c r="K53" s="283"/>
      <c r="L53" s="283"/>
    </row>
    <row r="54" spans="2:13" ht="17.25" customHeight="1" x14ac:dyDescent="0.2">
      <c r="B54" s="175" t="s">
        <v>84</v>
      </c>
      <c r="C54" s="176">
        <v>7</v>
      </c>
      <c r="D54" s="176" t="s">
        <v>66</v>
      </c>
      <c r="E54" s="177" t="s">
        <v>89</v>
      </c>
      <c r="F54" s="178">
        <f>SUM(F55:F59)</f>
        <v>0</v>
      </c>
      <c r="G54" s="158"/>
      <c r="H54" s="283"/>
      <c r="I54" s="283"/>
      <c r="J54" s="283"/>
      <c r="K54" s="283"/>
      <c r="L54" s="283"/>
    </row>
    <row r="55" spans="2:13" ht="12.75" customHeight="1" x14ac:dyDescent="0.2">
      <c r="B55" s="179" t="s">
        <v>85</v>
      </c>
      <c r="C55" s="180">
        <v>8</v>
      </c>
      <c r="D55" s="180" t="s">
        <v>81</v>
      </c>
      <c r="E55" s="184" t="s">
        <v>90</v>
      </c>
      <c r="F55" s="166"/>
      <c r="G55" s="158"/>
      <c r="H55" s="283"/>
      <c r="I55" s="283"/>
      <c r="J55" s="283"/>
      <c r="K55" s="283"/>
      <c r="L55" s="283"/>
    </row>
    <row r="56" spans="2:13" ht="14.25" customHeight="1" x14ac:dyDescent="0.2">
      <c r="B56" s="179" t="s">
        <v>86</v>
      </c>
      <c r="C56" s="180">
        <v>8</v>
      </c>
      <c r="D56" s="180" t="s">
        <v>81</v>
      </c>
      <c r="E56" s="184" t="s">
        <v>91</v>
      </c>
      <c r="F56" s="166"/>
      <c r="G56" s="158"/>
      <c r="H56" s="283"/>
      <c r="I56" s="283"/>
      <c r="J56" s="283"/>
      <c r="K56" s="283"/>
      <c r="L56" s="283"/>
    </row>
    <row r="57" spans="2:13" ht="24" customHeight="1" x14ac:dyDescent="0.2">
      <c r="B57" s="179" t="s">
        <v>87</v>
      </c>
      <c r="C57" s="180">
        <v>8</v>
      </c>
      <c r="D57" s="180" t="s">
        <v>81</v>
      </c>
      <c r="E57" s="181" t="s">
        <v>92</v>
      </c>
      <c r="F57" s="166"/>
      <c r="G57" s="158"/>
      <c r="H57" s="283"/>
      <c r="I57" s="283"/>
      <c r="J57" s="283"/>
      <c r="K57" s="283"/>
      <c r="L57" s="283"/>
    </row>
    <row r="58" spans="2:13" ht="15.75" customHeight="1" x14ac:dyDescent="0.2">
      <c r="B58" s="179" t="s">
        <v>93</v>
      </c>
      <c r="C58" s="180">
        <v>8</v>
      </c>
      <c r="D58" s="180" t="s">
        <v>81</v>
      </c>
      <c r="E58" s="184" t="s">
        <v>94</v>
      </c>
      <c r="F58" s="166"/>
      <c r="G58" s="166"/>
      <c r="H58" s="283"/>
      <c r="I58" s="283"/>
      <c r="J58" s="283"/>
      <c r="K58" s="283"/>
      <c r="L58" s="283"/>
    </row>
    <row r="59" spans="2:13" ht="12.75" customHeight="1" x14ac:dyDescent="0.2">
      <c r="B59" s="179" t="s">
        <v>95</v>
      </c>
      <c r="C59" s="180">
        <v>8</v>
      </c>
      <c r="D59" s="180" t="s">
        <v>81</v>
      </c>
      <c r="E59" s="184" t="s">
        <v>96</v>
      </c>
      <c r="F59" s="166"/>
      <c r="G59" s="166"/>
      <c r="H59" s="283"/>
      <c r="I59" s="283"/>
      <c r="J59" s="283"/>
      <c r="K59" s="283"/>
      <c r="L59" s="283"/>
    </row>
    <row r="60" spans="2:13" ht="20.25" customHeight="1" x14ac:dyDescent="0.2">
      <c r="B60" s="185" t="s">
        <v>97</v>
      </c>
      <c r="C60" s="186">
        <v>7</v>
      </c>
      <c r="D60" s="186" t="s">
        <v>66</v>
      </c>
      <c r="E60" s="187" t="s">
        <v>98</v>
      </c>
      <c r="F60" s="178">
        <f>SUM(F61:F61)</f>
        <v>0</v>
      </c>
      <c r="G60" s="166"/>
      <c r="H60" s="283"/>
      <c r="I60" s="283"/>
      <c r="J60" s="283"/>
      <c r="K60" s="283"/>
      <c r="L60" s="283"/>
    </row>
    <row r="61" spans="2:13" ht="39.75" customHeight="1" x14ac:dyDescent="0.2">
      <c r="B61" s="179" t="s">
        <v>99</v>
      </c>
      <c r="C61" s="180">
        <v>8</v>
      </c>
      <c r="D61" s="180" t="s">
        <v>81</v>
      </c>
      <c r="E61" s="184" t="s">
        <v>100</v>
      </c>
      <c r="F61" s="233"/>
      <c r="G61" s="183">
        <f>+F61*100%/F153</f>
        <v>0</v>
      </c>
      <c r="H61" s="283"/>
      <c r="I61" s="283"/>
      <c r="J61" s="283"/>
      <c r="K61" s="283"/>
      <c r="L61" s="283"/>
      <c r="M61" s="234"/>
    </row>
    <row r="62" spans="2:13" ht="15.75" customHeight="1" x14ac:dyDescent="0.2">
      <c r="B62" s="185" t="s">
        <v>101</v>
      </c>
      <c r="C62" s="186">
        <v>7</v>
      </c>
      <c r="D62" s="186" t="s">
        <v>66</v>
      </c>
      <c r="E62" s="187" t="s">
        <v>102</v>
      </c>
      <c r="F62" s="178">
        <f>SUM(F63:F67)</f>
        <v>0</v>
      </c>
      <c r="G62" s="183"/>
      <c r="H62" s="283"/>
      <c r="I62" s="283"/>
      <c r="J62" s="283"/>
      <c r="K62" s="283"/>
      <c r="L62" s="283"/>
    </row>
    <row r="63" spans="2:13" ht="24.75" customHeight="1" x14ac:dyDescent="0.2">
      <c r="B63" s="179" t="s">
        <v>103</v>
      </c>
      <c r="C63" s="180">
        <v>8</v>
      </c>
      <c r="D63" s="180" t="s">
        <v>81</v>
      </c>
      <c r="E63" s="181" t="s">
        <v>104</v>
      </c>
      <c r="F63" s="166"/>
      <c r="G63" s="183"/>
      <c r="H63" s="283"/>
      <c r="I63" s="283"/>
      <c r="J63" s="283"/>
      <c r="K63" s="283"/>
      <c r="L63" s="283"/>
    </row>
    <row r="64" spans="2:13" ht="15.75" customHeight="1" x14ac:dyDescent="0.2">
      <c r="B64" s="179" t="s">
        <v>105</v>
      </c>
      <c r="C64" s="180">
        <v>8</v>
      </c>
      <c r="D64" s="180" t="s">
        <v>81</v>
      </c>
      <c r="E64" s="184" t="s">
        <v>106</v>
      </c>
      <c r="F64" s="166"/>
      <c r="G64" s="183"/>
      <c r="H64" s="283"/>
      <c r="I64" s="283"/>
      <c r="J64" s="283"/>
      <c r="K64" s="283"/>
      <c r="L64" s="283"/>
    </row>
    <row r="65" spans="2:13" ht="15" customHeight="1" x14ac:dyDescent="0.2">
      <c r="B65" s="179" t="s">
        <v>107</v>
      </c>
      <c r="C65" s="180">
        <v>8</v>
      </c>
      <c r="D65" s="180" t="s">
        <v>81</v>
      </c>
      <c r="E65" s="184" t="s">
        <v>108</v>
      </c>
      <c r="F65" s="166"/>
      <c r="G65" s="183"/>
      <c r="H65" s="283"/>
      <c r="I65" s="283"/>
      <c r="J65" s="283"/>
      <c r="K65" s="283"/>
      <c r="L65" s="283"/>
    </row>
    <row r="66" spans="2:13" ht="28.5" customHeight="1" x14ac:dyDescent="0.2">
      <c r="B66" s="179" t="s">
        <v>109</v>
      </c>
      <c r="C66" s="180">
        <v>8</v>
      </c>
      <c r="D66" s="180" t="s">
        <v>81</v>
      </c>
      <c r="E66" s="181" t="s">
        <v>110</v>
      </c>
      <c r="F66" s="166"/>
      <c r="G66" s="183"/>
      <c r="H66" s="283"/>
      <c r="I66" s="283"/>
      <c r="J66" s="283"/>
      <c r="K66" s="283"/>
      <c r="L66" s="283"/>
    </row>
    <row r="67" spans="2:13" ht="15" customHeight="1" x14ac:dyDescent="0.2">
      <c r="B67" s="179" t="s">
        <v>111</v>
      </c>
      <c r="C67" s="180">
        <v>8</v>
      </c>
      <c r="D67" s="180" t="s">
        <v>81</v>
      </c>
      <c r="E67" s="184" t="s">
        <v>112</v>
      </c>
      <c r="F67" s="166"/>
      <c r="G67" s="183"/>
      <c r="H67" s="283"/>
      <c r="I67" s="283"/>
      <c r="J67" s="283"/>
      <c r="K67" s="283"/>
      <c r="L67" s="283"/>
    </row>
    <row r="68" spans="2:13" x14ac:dyDescent="0.2">
      <c r="B68" s="185" t="s">
        <v>113</v>
      </c>
      <c r="C68" s="186">
        <v>7</v>
      </c>
      <c r="D68" s="186" t="s">
        <v>66</v>
      </c>
      <c r="E68" s="187" t="s">
        <v>114</v>
      </c>
      <c r="F68" s="178">
        <f>SUM(F69:F71)</f>
        <v>0</v>
      </c>
      <c r="G68" s="183"/>
      <c r="H68" s="283"/>
      <c r="I68" s="283"/>
      <c r="J68" s="283"/>
      <c r="K68" s="283"/>
      <c r="L68" s="283"/>
    </row>
    <row r="69" spans="2:13" ht="36.75" customHeight="1" x14ac:dyDescent="0.2">
      <c r="B69" s="179" t="s">
        <v>115</v>
      </c>
      <c r="C69" s="180">
        <v>8</v>
      </c>
      <c r="D69" s="180" t="s">
        <v>81</v>
      </c>
      <c r="E69" s="181" t="s">
        <v>116</v>
      </c>
      <c r="F69" s="233"/>
      <c r="G69" s="140"/>
      <c r="H69" s="283"/>
      <c r="I69" s="283"/>
      <c r="J69" s="283"/>
      <c r="K69" s="283"/>
      <c r="L69" s="283"/>
      <c r="M69" s="235"/>
    </row>
    <row r="70" spans="2:13" ht="35.25" customHeight="1" x14ac:dyDescent="0.2">
      <c r="B70" s="179" t="s">
        <v>117</v>
      </c>
      <c r="C70" s="180">
        <v>8</v>
      </c>
      <c r="D70" s="180" t="s">
        <v>81</v>
      </c>
      <c r="E70" s="181" t="s">
        <v>118</v>
      </c>
      <c r="F70" s="233"/>
      <c r="G70" s="183">
        <f>+F70*100%/F169</f>
        <v>0</v>
      </c>
      <c r="H70" s="283"/>
      <c r="I70" s="283"/>
      <c r="J70" s="283"/>
      <c r="K70" s="283"/>
      <c r="L70" s="283"/>
      <c r="M70" s="235"/>
    </row>
    <row r="71" spans="2:13" ht="27" customHeight="1" x14ac:dyDescent="0.2">
      <c r="B71" s="179" t="s">
        <v>119</v>
      </c>
      <c r="C71" s="180">
        <v>8</v>
      </c>
      <c r="D71" s="180" t="s">
        <v>81</v>
      </c>
      <c r="E71" s="181" t="s">
        <v>120</v>
      </c>
      <c r="F71" s="166"/>
      <c r="G71" s="183">
        <f>+F71*100%/F170</f>
        <v>0</v>
      </c>
      <c r="H71" s="283"/>
      <c r="I71" s="283"/>
      <c r="J71" s="283"/>
      <c r="K71" s="283"/>
      <c r="L71" s="283"/>
    </row>
    <row r="72" spans="2:13" x14ac:dyDescent="0.2">
      <c r="B72" s="185" t="s">
        <v>121</v>
      </c>
      <c r="C72" s="186">
        <v>6</v>
      </c>
      <c r="D72" s="186" t="s">
        <v>66</v>
      </c>
      <c r="E72" s="189" t="s">
        <v>122</v>
      </c>
      <c r="F72" s="178">
        <f>F73</f>
        <v>4999600</v>
      </c>
      <c r="G72" s="166"/>
      <c r="H72" s="283"/>
      <c r="I72" s="283"/>
      <c r="J72" s="283"/>
      <c r="K72" s="283"/>
      <c r="L72" s="283"/>
    </row>
    <row r="73" spans="2:13" ht="28.5" customHeight="1" x14ac:dyDescent="0.2">
      <c r="B73" s="185" t="s">
        <v>123</v>
      </c>
      <c r="C73" s="186">
        <v>7</v>
      </c>
      <c r="D73" s="186" t="s">
        <v>66</v>
      </c>
      <c r="E73" s="187" t="s">
        <v>124</v>
      </c>
      <c r="F73" s="178">
        <f>F74+F81+F82</f>
        <v>4999600</v>
      </c>
      <c r="G73" s="166"/>
      <c r="H73" s="283"/>
      <c r="I73" s="283"/>
      <c r="J73" s="283"/>
      <c r="K73" s="283"/>
      <c r="L73" s="283"/>
    </row>
    <row r="74" spans="2:13" x14ac:dyDescent="0.2">
      <c r="B74" s="190" t="s">
        <v>125</v>
      </c>
      <c r="C74" s="191">
        <v>8</v>
      </c>
      <c r="D74" s="191" t="s">
        <v>66</v>
      </c>
      <c r="E74" s="192" t="s">
        <v>126</v>
      </c>
      <c r="F74" s="193">
        <f>SUM(F75:F80)</f>
        <v>0</v>
      </c>
      <c r="G74" s="166"/>
      <c r="H74" s="420"/>
      <c r="I74" s="420"/>
      <c r="J74" s="420"/>
      <c r="K74" s="420"/>
      <c r="L74" s="420"/>
    </row>
    <row r="75" spans="2:13" ht="14.25" customHeight="1" x14ac:dyDescent="0.2">
      <c r="B75" s="179" t="s">
        <v>127</v>
      </c>
      <c r="C75" s="180">
        <v>9</v>
      </c>
      <c r="D75" s="180" t="s">
        <v>81</v>
      </c>
      <c r="E75" s="184" t="s">
        <v>128</v>
      </c>
      <c r="F75" s="188"/>
      <c r="G75" s="183"/>
      <c r="H75" s="384"/>
      <c r="I75" s="385"/>
      <c r="J75" s="385"/>
      <c r="K75" s="385"/>
      <c r="L75" s="386"/>
    </row>
    <row r="76" spans="2:13" x14ac:dyDescent="0.2">
      <c r="B76" s="179" t="s">
        <v>129</v>
      </c>
      <c r="C76" s="180">
        <v>9</v>
      </c>
      <c r="D76" s="180" t="s">
        <v>81</v>
      </c>
      <c r="E76" s="184" t="s">
        <v>130</v>
      </c>
      <c r="F76" s="166"/>
      <c r="G76" s="166"/>
      <c r="H76" s="367"/>
      <c r="I76" s="367"/>
      <c r="J76" s="367"/>
      <c r="K76" s="367"/>
      <c r="L76" s="367"/>
    </row>
    <row r="77" spans="2:13" x14ac:dyDescent="0.2">
      <c r="B77" s="179" t="s">
        <v>131</v>
      </c>
      <c r="C77" s="180">
        <v>9</v>
      </c>
      <c r="D77" s="180" t="s">
        <v>81</v>
      </c>
      <c r="E77" s="184" t="s">
        <v>132</v>
      </c>
      <c r="F77" s="166"/>
      <c r="G77" s="166"/>
      <c r="H77" s="283"/>
      <c r="I77" s="283"/>
      <c r="J77" s="283"/>
      <c r="K77" s="283"/>
      <c r="L77" s="283"/>
    </row>
    <row r="78" spans="2:13" x14ac:dyDescent="0.2">
      <c r="B78" s="179" t="s">
        <v>133</v>
      </c>
      <c r="C78" s="180">
        <v>9</v>
      </c>
      <c r="D78" s="180" t="s">
        <v>81</v>
      </c>
      <c r="E78" s="184" t="s">
        <v>134</v>
      </c>
      <c r="F78" s="166"/>
      <c r="G78" s="166"/>
      <c r="H78" s="283"/>
      <c r="I78" s="283"/>
      <c r="J78" s="283"/>
      <c r="K78" s="283"/>
      <c r="L78" s="283"/>
    </row>
    <row r="79" spans="2:13" ht="37.5" customHeight="1" x14ac:dyDescent="0.2">
      <c r="B79" s="179" t="s">
        <v>135</v>
      </c>
      <c r="C79" s="180">
        <v>9</v>
      </c>
      <c r="D79" s="180" t="s">
        <v>81</v>
      </c>
      <c r="E79" s="181" t="s">
        <v>136</v>
      </c>
      <c r="F79" s="166"/>
      <c r="G79" s="166"/>
      <c r="H79" s="283"/>
      <c r="I79" s="283"/>
      <c r="J79" s="283"/>
      <c r="K79" s="283"/>
      <c r="L79" s="283"/>
    </row>
    <row r="80" spans="2:13" ht="18" customHeight="1" x14ac:dyDescent="0.2">
      <c r="B80" s="179" t="s">
        <v>137</v>
      </c>
      <c r="C80" s="180">
        <v>9</v>
      </c>
      <c r="D80" s="180" t="s">
        <v>81</v>
      </c>
      <c r="E80" s="184" t="s">
        <v>138</v>
      </c>
      <c r="F80" s="166"/>
      <c r="G80" s="166"/>
      <c r="H80" s="283"/>
      <c r="I80" s="283"/>
      <c r="J80" s="283"/>
      <c r="K80" s="283"/>
      <c r="L80" s="283"/>
    </row>
    <row r="81" spans="2:13" ht="49.5" customHeight="1" x14ac:dyDescent="0.2">
      <c r="B81" s="179" t="s">
        <v>139</v>
      </c>
      <c r="C81" s="180">
        <v>8</v>
      </c>
      <c r="D81" s="180" t="s">
        <v>81</v>
      </c>
      <c r="E81" s="181" t="s">
        <v>140</v>
      </c>
      <c r="F81" s="233">
        <v>4999600</v>
      </c>
      <c r="G81" s="183">
        <f>+F81*100%/F153</f>
        <v>7.5010711636445487E-2</v>
      </c>
      <c r="H81" s="283" t="s">
        <v>325</v>
      </c>
      <c r="I81" s="283"/>
      <c r="J81" s="283"/>
      <c r="K81" s="283"/>
      <c r="L81" s="283"/>
      <c r="M81" s="235"/>
    </row>
    <row r="82" spans="2:13" ht="105" customHeight="1" x14ac:dyDescent="0.2">
      <c r="B82" s="179" t="s">
        <v>141</v>
      </c>
      <c r="C82" s="180">
        <v>8</v>
      </c>
      <c r="D82" s="180" t="s">
        <v>81</v>
      </c>
      <c r="E82" s="181" t="s">
        <v>142</v>
      </c>
      <c r="F82" s="233"/>
      <c r="G82" s="183">
        <f>+F82*100%/F153</f>
        <v>0</v>
      </c>
      <c r="H82" s="283"/>
      <c r="I82" s="283"/>
      <c r="J82" s="283"/>
      <c r="K82" s="283"/>
      <c r="L82" s="283"/>
      <c r="M82" s="236"/>
    </row>
    <row r="83" spans="2:13" ht="15" customHeight="1" x14ac:dyDescent="0.2">
      <c r="B83" s="185" t="s">
        <v>143</v>
      </c>
      <c r="C83" s="186">
        <v>6</v>
      </c>
      <c r="D83" s="186" t="s">
        <v>66</v>
      </c>
      <c r="E83" s="194" t="s">
        <v>144</v>
      </c>
      <c r="F83" s="178">
        <f>F84+F92</f>
        <v>374000</v>
      </c>
      <c r="G83" s="166"/>
      <c r="H83" s="283"/>
      <c r="I83" s="283"/>
      <c r="J83" s="283"/>
      <c r="K83" s="283"/>
      <c r="L83" s="283"/>
    </row>
    <row r="84" spans="2:13" ht="13.5" customHeight="1" x14ac:dyDescent="0.2">
      <c r="B84" s="190" t="s">
        <v>145</v>
      </c>
      <c r="C84" s="191">
        <v>7</v>
      </c>
      <c r="D84" s="191" t="s">
        <v>66</v>
      </c>
      <c r="E84" s="195" t="s">
        <v>146</v>
      </c>
      <c r="F84" s="193">
        <f>F85+F89</f>
        <v>374000</v>
      </c>
      <c r="G84" s="166"/>
      <c r="H84" s="283"/>
      <c r="I84" s="283"/>
      <c r="J84" s="283"/>
      <c r="K84" s="283"/>
      <c r="L84" s="283"/>
    </row>
    <row r="85" spans="2:13" ht="16.5" customHeight="1" x14ac:dyDescent="0.2">
      <c r="B85" s="190" t="s">
        <v>147</v>
      </c>
      <c r="C85" s="191">
        <v>8</v>
      </c>
      <c r="D85" s="191" t="s">
        <v>66</v>
      </c>
      <c r="E85" s="195" t="s">
        <v>148</v>
      </c>
      <c r="F85" s="193">
        <f>SUM(F86:F88)</f>
        <v>374000</v>
      </c>
      <c r="G85" s="166"/>
      <c r="H85" s="283"/>
      <c r="I85" s="283"/>
      <c r="J85" s="283"/>
      <c r="K85" s="283"/>
      <c r="L85" s="283"/>
    </row>
    <row r="86" spans="2:13" ht="33.75" customHeight="1" x14ac:dyDescent="0.2">
      <c r="B86" s="179" t="s">
        <v>149</v>
      </c>
      <c r="C86" s="180">
        <v>9</v>
      </c>
      <c r="D86" s="180" t="s">
        <v>81</v>
      </c>
      <c r="E86" s="196" t="s">
        <v>150</v>
      </c>
      <c r="F86" s="233">
        <v>374000</v>
      </c>
      <c r="G86" s="183">
        <f>+F86*100%/F153</f>
        <v>5.6112501304165551E-3</v>
      </c>
      <c r="H86" s="283" t="s">
        <v>326</v>
      </c>
      <c r="I86" s="283"/>
      <c r="J86" s="283"/>
      <c r="K86" s="283"/>
      <c r="L86" s="283"/>
      <c r="M86" s="236"/>
    </row>
    <row r="87" spans="2:13" ht="19.5" customHeight="1" x14ac:dyDescent="0.2">
      <c r="B87" s="179" t="s">
        <v>151</v>
      </c>
      <c r="C87" s="180">
        <v>9</v>
      </c>
      <c r="D87" s="180" t="s">
        <v>81</v>
      </c>
      <c r="E87" s="196" t="s">
        <v>152</v>
      </c>
      <c r="F87" s="166"/>
      <c r="G87" s="166"/>
      <c r="H87" s="283"/>
      <c r="I87" s="283"/>
      <c r="J87" s="283"/>
      <c r="K87" s="283"/>
      <c r="L87" s="283"/>
    </row>
    <row r="88" spans="2:13" ht="13.5" customHeight="1" x14ac:dyDescent="0.2">
      <c r="B88" s="179" t="s">
        <v>153</v>
      </c>
      <c r="C88" s="180">
        <v>9</v>
      </c>
      <c r="D88" s="180" t="s">
        <v>81</v>
      </c>
      <c r="E88" s="196" t="s">
        <v>154</v>
      </c>
      <c r="F88" s="166"/>
      <c r="G88" s="166"/>
      <c r="H88" s="283"/>
      <c r="I88" s="283"/>
      <c r="J88" s="283"/>
      <c r="K88" s="283"/>
      <c r="L88" s="283"/>
    </row>
    <row r="89" spans="2:13" ht="22.5" customHeight="1" x14ac:dyDescent="0.2">
      <c r="B89" s="190" t="s">
        <v>155</v>
      </c>
      <c r="C89" s="191">
        <v>8</v>
      </c>
      <c r="D89" s="191" t="s">
        <v>66</v>
      </c>
      <c r="E89" s="195" t="s">
        <v>156</v>
      </c>
      <c r="F89" s="193">
        <f>SUM(F90:F91)</f>
        <v>0</v>
      </c>
      <c r="G89" s="166"/>
      <c r="H89" s="283"/>
      <c r="I89" s="283"/>
      <c r="J89" s="283"/>
      <c r="K89" s="283"/>
      <c r="L89" s="283"/>
    </row>
    <row r="90" spans="2:13" ht="12.75" customHeight="1" x14ac:dyDescent="0.2">
      <c r="B90" s="179" t="s">
        <v>157</v>
      </c>
      <c r="C90" s="180">
        <v>9</v>
      </c>
      <c r="D90" s="180" t="s">
        <v>81</v>
      </c>
      <c r="E90" s="196" t="s">
        <v>158</v>
      </c>
      <c r="F90" s="166"/>
      <c r="G90" s="166"/>
      <c r="H90" s="283"/>
      <c r="I90" s="283"/>
      <c r="J90" s="283"/>
      <c r="K90" s="283"/>
      <c r="L90" s="283"/>
    </row>
    <row r="91" spans="2:13" ht="22.5" x14ac:dyDescent="0.2">
      <c r="B91" s="179" t="s">
        <v>159</v>
      </c>
      <c r="C91" s="180">
        <v>9</v>
      </c>
      <c r="D91" s="180" t="s">
        <v>81</v>
      </c>
      <c r="E91" s="196" t="s">
        <v>160</v>
      </c>
      <c r="F91" s="166"/>
      <c r="G91" s="166"/>
      <c r="H91" s="283"/>
      <c r="I91" s="283"/>
      <c r="J91" s="283"/>
      <c r="K91" s="283"/>
      <c r="L91" s="283"/>
    </row>
    <row r="92" spans="2:13" ht="15.75" customHeight="1" x14ac:dyDescent="0.2">
      <c r="B92" s="190" t="s">
        <v>161</v>
      </c>
      <c r="C92" s="180">
        <v>7</v>
      </c>
      <c r="D92" s="180" t="s">
        <v>66</v>
      </c>
      <c r="E92" s="195" t="s">
        <v>162</v>
      </c>
      <c r="F92" s="193">
        <f>F93</f>
        <v>0</v>
      </c>
      <c r="G92" s="166"/>
      <c r="H92" s="283"/>
      <c r="I92" s="283"/>
      <c r="J92" s="283"/>
      <c r="K92" s="283"/>
      <c r="L92" s="283"/>
    </row>
    <row r="93" spans="2:13" ht="23.25" customHeight="1" x14ac:dyDescent="0.2">
      <c r="B93" s="190" t="s">
        <v>163</v>
      </c>
      <c r="C93" s="191">
        <v>8</v>
      </c>
      <c r="D93" s="191" t="s">
        <v>66</v>
      </c>
      <c r="E93" s="195" t="s">
        <v>164</v>
      </c>
      <c r="F93" s="193">
        <f>F94</f>
        <v>0</v>
      </c>
      <c r="G93" s="166"/>
      <c r="H93" s="283"/>
      <c r="I93" s="283"/>
      <c r="J93" s="283"/>
      <c r="K93" s="283"/>
      <c r="L93" s="283"/>
    </row>
    <row r="94" spans="2:13" ht="16.5" customHeight="1" x14ac:dyDescent="0.2">
      <c r="B94" s="190" t="s">
        <v>165</v>
      </c>
      <c r="C94" s="191">
        <v>9</v>
      </c>
      <c r="D94" s="191" t="s">
        <v>66</v>
      </c>
      <c r="E94" s="195" t="s">
        <v>166</v>
      </c>
      <c r="F94" s="193">
        <f>SUM(F95:F95)</f>
        <v>0</v>
      </c>
      <c r="G94" s="166"/>
      <c r="H94" s="283"/>
      <c r="I94" s="283"/>
      <c r="J94" s="283"/>
      <c r="K94" s="283"/>
      <c r="L94" s="283"/>
    </row>
    <row r="95" spans="2:13" ht="13.5" customHeight="1" x14ac:dyDescent="0.2">
      <c r="B95" s="179" t="s">
        <v>167</v>
      </c>
      <c r="C95" s="180">
        <v>10</v>
      </c>
      <c r="D95" s="180" t="s">
        <v>81</v>
      </c>
      <c r="E95" s="184" t="s">
        <v>168</v>
      </c>
      <c r="F95" s="166"/>
      <c r="G95" s="166"/>
      <c r="H95" s="283"/>
      <c r="I95" s="283"/>
      <c r="J95" s="283"/>
      <c r="K95" s="283"/>
      <c r="L95" s="283"/>
    </row>
    <row r="96" spans="2:13" x14ac:dyDescent="0.2">
      <c r="B96" s="197" t="s">
        <v>169</v>
      </c>
      <c r="C96" s="198">
        <v>4</v>
      </c>
      <c r="D96" s="198" t="s">
        <v>66</v>
      </c>
      <c r="E96" s="199" t="s">
        <v>170</v>
      </c>
      <c r="F96" s="200">
        <f>F97+F112</f>
        <v>61258854</v>
      </c>
      <c r="G96" s="166"/>
      <c r="H96" s="283"/>
      <c r="I96" s="283"/>
      <c r="J96" s="283"/>
      <c r="K96" s="283"/>
      <c r="L96" s="283"/>
    </row>
    <row r="97" spans="2:13" x14ac:dyDescent="0.2">
      <c r="B97" s="185" t="s">
        <v>171</v>
      </c>
      <c r="C97" s="186">
        <v>5</v>
      </c>
      <c r="D97" s="186" t="s">
        <v>66</v>
      </c>
      <c r="E97" s="201" t="s">
        <v>172</v>
      </c>
      <c r="F97" s="178">
        <f>F98+F102+F103+F110</f>
        <v>29000000</v>
      </c>
      <c r="G97" s="166"/>
      <c r="H97" s="283"/>
      <c r="I97" s="283"/>
      <c r="J97" s="283"/>
      <c r="K97" s="283"/>
      <c r="L97" s="283"/>
    </row>
    <row r="98" spans="2:13" ht="21.75" customHeight="1" x14ac:dyDescent="0.2">
      <c r="B98" s="190" t="s">
        <v>173</v>
      </c>
      <c r="C98" s="191">
        <v>6</v>
      </c>
      <c r="D98" s="191" t="s">
        <v>66</v>
      </c>
      <c r="E98" s="202" t="s">
        <v>174</v>
      </c>
      <c r="F98" s="193">
        <f>SUM(F99:F101)</f>
        <v>29000000</v>
      </c>
      <c r="G98" s="166"/>
      <c r="H98" s="283"/>
      <c r="I98" s="283"/>
      <c r="J98" s="283"/>
      <c r="K98" s="283"/>
      <c r="L98" s="283"/>
    </row>
    <row r="99" spans="2:13" ht="17.25" customHeight="1" x14ac:dyDescent="0.2">
      <c r="B99" s="179" t="s">
        <v>175</v>
      </c>
      <c r="C99" s="180">
        <v>7</v>
      </c>
      <c r="D99" s="180" t="s">
        <v>81</v>
      </c>
      <c r="E99" s="203" t="s">
        <v>176</v>
      </c>
      <c r="F99" s="166"/>
      <c r="G99" s="166"/>
      <c r="H99" s="283"/>
      <c r="I99" s="283"/>
      <c r="J99" s="283"/>
      <c r="K99" s="283"/>
      <c r="L99" s="283"/>
    </row>
    <row r="100" spans="2:13" ht="64.5" customHeight="1" x14ac:dyDescent="0.2">
      <c r="B100" s="179" t="s">
        <v>177</v>
      </c>
      <c r="C100" s="180">
        <v>7</v>
      </c>
      <c r="D100" s="180" t="s">
        <v>81</v>
      </c>
      <c r="E100" s="203" t="s">
        <v>178</v>
      </c>
      <c r="F100" s="237">
        <v>29000000</v>
      </c>
      <c r="G100" s="183">
        <f>+F100*100%/F153</f>
        <v>0.43509693524620352</v>
      </c>
      <c r="H100" s="283" t="s">
        <v>327</v>
      </c>
      <c r="I100" s="283"/>
      <c r="J100" s="283"/>
      <c r="K100" s="283"/>
      <c r="L100" s="283"/>
      <c r="M100" s="236"/>
    </row>
    <row r="101" spans="2:13" x14ac:dyDescent="0.2">
      <c r="B101" s="179" t="s">
        <v>179</v>
      </c>
      <c r="C101" s="180">
        <v>7</v>
      </c>
      <c r="D101" s="180" t="s">
        <v>81</v>
      </c>
      <c r="E101" s="203" t="s">
        <v>180</v>
      </c>
      <c r="F101" s="166"/>
      <c r="G101" s="166"/>
      <c r="H101" s="283"/>
      <c r="I101" s="283"/>
      <c r="J101" s="283"/>
      <c r="K101" s="283"/>
      <c r="L101" s="283"/>
    </row>
    <row r="102" spans="2:13" x14ac:dyDescent="0.2">
      <c r="B102" s="179" t="s">
        <v>181</v>
      </c>
      <c r="C102" s="180">
        <v>6</v>
      </c>
      <c r="D102" s="180" t="s">
        <v>81</v>
      </c>
      <c r="E102" s="203" t="s">
        <v>182</v>
      </c>
      <c r="F102" s="166"/>
      <c r="G102" s="166"/>
      <c r="H102" s="283"/>
      <c r="I102" s="283"/>
      <c r="J102" s="283"/>
      <c r="K102" s="283"/>
      <c r="L102" s="283"/>
    </row>
    <row r="103" spans="2:13" ht="22.5" x14ac:dyDescent="0.2">
      <c r="B103" s="190" t="s">
        <v>183</v>
      </c>
      <c r="C103" s="191">
        <v>6</v>
      </c>
      <c r="D103" s="191" t="s">
        <v>66</v>
      </c>
      <c r="E103" s="202" t="s">
        <v>184</v>
      </c>
      <c r="F103" s="193">
        <f>SUM(F104:F109)</f>
        <v>0</v>
      </c>
      <c r="G103" s="166"/>
      <c r="H103" s="283"/>
      <c r="I103" s="283"/>
      <c r="J103" s="283"/>
      <c r="K103" s="283"/>
      <c r="L103" s="283"/>
    </row>
    <row r="104" spans="2:13" ht="44.25" customHeight="1" x14ac:dyDescent="0.2">
      <c r="B104" s="179" t="s">
        <v>185</v>
      </c>
      <c r="C104" s="180">
        <v>7</v>
      </c>
      <c r="D104" s="180" t="s">
        <v>81</v>
      </c>
      <c r="E104" s="204" t="s">
        <v>186</v>
      </c>
      <c r="F104" s="237"/>
      <c r="G104" s="183">
        <f>+F104*100%/F153</f>
        <v>0</v>
      </c>
      <c r="H104" s="384"/>
      <c r="I104" s="385"/>
      <c r="J104" s="385"/>
      <c r="K104" s="385"/>
      <c r="L104" s="386"/>
      <c r="M104" s="238"/>
    </row>
    <row r="105" spans="2:13" ht="106.5" customHeight="1" x14ac:dyDescent="0.2">
      <c r="B105" s="179" t="s">
        <v>187</v>
      </c>
      <c r="C105" s="180">
        <v>7</v>
      </c>
      <c r="D105" s="180" t="s">
        <v>81</v>
      </c>
      <c r="E105" s="204" t="s">
        <v>188</v>
      </c>
      <c r="F105" s="237"/>
      <c r="G105" s="183">
        <f>+F105*100%/F153</f>
        <v>0</v>
      </c>
      <c r="H105" s="384"/>
      <c r="I105" s="385"/>
      <c r="J105" s="385"/>
      <c r="K105" s="385"/>
      <c r="L105" s="386"/>
      <c r="M105" s="236"/>
    </row>
    <row r="106" spans="2:13" ht="39" customHeight="1" x14ac:dyDescent="0.2">
      <c r="B106" s="179" t="s">
        <v>189</v>
      </c>
      <c r="C106" s="180">
        <v>7</v>
      </c>
      <c r="D106" s="180" t="s">
        <v>81</v>
      </c>
      <c r="E106" s="204" t="s">
        <v>190</v>
      </c>
      <c r="F106" s="182"/>
      <c r="G106" s="183">
        <f>+F106*100%/F153</f>
        <v>0</v>
      </c>
      <c r="H106" s="384"/>
      <c r="I106" s="385"/>
      <c r="J106" s="385"/>
      <c r="K106" s="385"/>
      <c r="L106" s="386"/>
      <c r="M106" s="238"/>
    </row>
    <row r="107" spans="2:13" ht="42.75" customHeight="1" x14ac:dyDescent="0.2">
      <c r="B107" s="179" t="s">
        <v>191</v>
      </c>
      <c r="C107" s="180">
        <v>7</v>
      </c>
      <c r="D107" s="180" t="s">
        <v>81</v>
      </c>
      <c r="E107" s="204" t="s">
        <v>192</v>
      </c>
      <c r="F107" s="182"/>
      <c r="G107" s="183">
        <f>+F107*100%/F153</f>
        <v>0</v>
      </c>
      <c r="H107" s="384"/>
      <c r="I107" s="385"/>
      <c r="J107" s="385"/>
      <c r="K107" s="385"/>
      <c r="L107" s="386"/>
      <c r="M107" s="238"/>
    </row>
    <row r="108" spans="2:13" ht="37.5" customHeight="1" x14ac:dyDescent="0.2">
      <c r="B108" s="179" t="s">
        <v>193</v>
      </c>
      <c r="C108" s="180">
        <v>7</v>
      </c>
      <c r="D108" s="180" t="s">
        <v>81</v>
      </c>
      <c r="E108" s="204" t="s">
        <v>194</v>
      </c>
      <c r="F108" s="182"/>
      <c r="G108" s="183">
        <f>+F108*100%/F153</f>
        <v>0</v>
      </c>
      <c r="H108" s="384"/>
      <c r="I108" s="385"/>
      <c r="J108" s="385"/>
      <c r="K108" s="385"/>
      <c r="L108" s="386"/>
      <c r="M108" s="235"/>
    </row>
    <row r="109" spans="2:13" ht="34.5" customHeight="1" x14ac:dyDescent="0.2">
      <c r="B109" s="179" t="s">
        <v>195</v>
      </c>
      <c r="C109" s="180">
        <v>7</v>
      </c>
      <c r="D109" s="180" t="s">
        <v>81</v>
      </c>
      <c r="E109" s="204" t="s">
        <v>196</v>
      </c>
      <c r="F109" s="182"/>
      <c r="G109" s="183">
        <f>+F109*100%/F153</f>
        <v>0</v>
      </c>
      <c r="H109" s="384"/>
      <c r="I109" s="385"/>
      <c r="J109" s="385"/>
      <c r="K109" s="385"/>
      <c r="L109" s="386"/>
      <c r="M109" s="238"/>
    </row>
    <row r="110" spans="2:13" ht="18.75" customHeight="1" x14ac:dyDescent="0.2">
      <c r="B110" s="190" t="s">
        <v>197</v>
      </c>
      <c r="C110" s="191">
        <v>6</v>
      </c>
      <c r="D110" s="191" t="s">
        <v>66</v>
      </c>
      <c r="E110" s="202" t="s">
        <v>198</v>
      </c>
      <c r="F110" s="205">
        <f>SUM(F111:F111)</f>
        <v>0</v>
      </c>
      <c r="G110" s="166"/>
      <c r="H110" s="283"/>
      <c r="I110" s="283"/>
      <c r="J110" s="283"/>
      <c r="K110" s="283"/>
      <c r="L110" s="283"/>
    </row>
    <row r="111" spans="2:13" ht="12.75" customHeight="1" x14ac:dyDescent="0.2">
      <c r="B111" s="179" t="s">
        <v>199</v>
      </c>
      <c r="C111" s="180">
        <v>7</v>
      </c>
      <c r="D111" s="180" t="s">
        <v>81</v>
      </c>
      <c r="E111" s="204" t="s">
        <v>200</v>
      </c>
      <c r="F111" s="206"/>
      <c r="G111" s="166"/>
      <c r="H111" s="283"/>
      <c r="I111" s="283"/>
      <c r="J111" s="283"/>
      <c r="K111" s="283"/>
      <c r="L111" s="283"/>
    </row>
    <row r="112" spans="2:13" ht="14.25" customHeight="1" x14ac:dyDescent="0.2">
      <c r="B112" s="185" t="s">
        <v>201</v>
      </c>
      <c r="C112" s="186">
        <v>5</v>
      </c>
      <c r="D112" s="186" t="s">
        <v>66</v>
      </c>
      <c r="E112" s="201" t="s">
        <v>202</v>
      </c>
      <c r="F112" s="207">
        <f>F113+F116+F124+F128+F138</f>
        <v>32258854</v>
      </c>
      <c r="G112" s="166"/>
      <c r="H112" s="283"/>
      <c r="I112" s="283"/>
      <c r="J112" s="283"/>
      <c r="K112" s="283"/>
      <c r="L112" s="283"/>
    </row>
    <row r="113" spans="2:13" ht="14.25" customHeight="1" x14ac:dyDescent="0.2">
      <c r="B113" s="190" t="s">
        <v>203</v>
      </c>
      <c r="C113" s="191">
        <v>6</v>
      </c>
      <c r="D113" s="191" t="s">
        <v>66</v>
      </c>
      <c r="E113" s="202" t="s">
        <v>204</v>
      </c>
      <c r="F113" s="205">
        <f>SUM(F114:F115)</f>
        <v>0</v>
      </c>
      <c r="G113" s="166"/>
      <c r="H113" s="283"/>
      <c r="I113" s="283"/>
      <c r="J113" s="283"/>
      <c r="K113" s="283"/>
      <c r="L113" s="283"/>
    </row>
    <row r="114" spans="2:13" ht="161.25" customHeight="1" x14ac:dyDescent="0.2">
      <c r="B114" s="179" t="s">
        <v>205</v>
      </c>
      <c r="C114" s="180">
        <v>7</v>
      </c>
      <c r="D114" s="180" t="s">
        <v>81</v>
      </c>
      <c r="E114" s="204" t="s">
        <v>17</v>
      </c>
      <c r="F114" s="182"/>
      <c r="G114" s="183">
        <f>+F114*100%/F153</f>
        <v>0</v>
      </c>
      <c r="H114" s="283"/>
      <c r="I114" s="283"/>
      <c r="J114" s="283"/>
      <c r="K114" s="283"/>
      <c r="L114" s="283"/>
      <c r="M114" s="246"/>
    </row>
    <row r="115" spans="2:13" ht="15" customHeight="1" x14ac:dyDescent="0.2">
      <c r="B115" s="208" t="s">
        <v>206</v>
      </c>
      <c r="C115" s="151">
        <v>7</v>
      </c>
      <c r="D115" s="151" t="s">
        <v>81</v>
      </c>
      <c r="E115" s="209" t="s">
        <v>207</v>
      </c>
      <c r="F115" s="166"/>
      <c r="G115" s="166"/>
      <c r="H115" s="283"/>
      <c r="I115" s="283"/>
      <c r="J115" s="283"/>
      <c r="K115" s="283"/>
      <c r="L115" s="283"/>
    </row>
    <row r="116" spans="2:13" ht="37.5" customHeight="1" x14ac:dyDescent="0.2">
      <c r="B116" s="190" t="s">
        <v>208</v>
      </c>
      <c r="C116" s="191">
        <v>6</v>
      </c>
      <c r="D116" s="191" t="s">
        <v>66</v>
      </c>
      <c r="E116" s="202" t="s">
        <v>209</v>
      </c>
      <c r="F116" s="205">
        <f>SUM(F117:F123)</f>
        <v>12235130</v>
      </c>
      <c r="G116" s="166"/>
      <c r="H116" s="283"/>
      <c r="I116" s="283"/>
      <c r="J116" s="283"/>
      <c r="K116" s="283"/>
      <c r="L116" s="283"/>
    </row>
    <row r="117" spans="2:13" ht="36.75" customHeight="1" x14ac:dyDescent="0.2">
      <c r="B117" s="179" t="s">
        <v>210</v>
      </c>
      <c r="C117" s="180">
        <v>7</v>
      </c>
      <c r="D117" s="180" t="s">
        <v>81</v>
      </c>
      <c r="E117" s="204" t="s">
        <v>211</v>
      </c>
      <c r="F117" s="182"/>
      <c r="G117" s="166"/>
      <c r="H117" s="387"/>
      <c r="I117" s="388"/>
      <c r="J117" s="388"/>
      <c r="K117" s="388"/>
      <c r="L117" s="389"/>
      <c r="M117" s="238"/>
    </row>
    <row r="118" spans="2:13" ht="35.25" customHeight="1" x14ac:dyDescent="0.2">
      <c r="B118" s="179" t="s">
        <v>212</v>
      </c>
      <c r="C118" s="180">
        <v>7</v>
      </c>
      <c r="D118" s="180" t="s">
        <v>81</v>
      </c>
      <c r="E118" s="204" t="s">
        <v>213</v>
      </c>
      <c r="F118" s="182">
        <v>12235130</v>
      </c>
      <c r="G118" s="183">
        <f>+F118*100%/F153</f>
        <v>0.1835678470806511</v>
      </c>
      <c r="H118" s="283" t="s">
        <v>323</v>
      </c>
      <c r="I118" s="283"/>
      <c r="J118" s="283"/>
      <c r="K118" s="283"/>
      <c r="L118" s="283"/>
      <c r="M118" s="238"/>
    </row>
    <row r="119" spans="2:13" ht="15" customHeight="1" x14ac:dyDescent="0.2">
      <c r="B119" s="179" t="s">
        <v>214</v>
      </c>
      <c r="C119" s="180">
        <v>7</v>
      </c>
      <c r="D119" s="180" t="s">
        <v>81</v>
      </c>
      <c r="E119" s="204" t="s">
        <v>215</v>
      </c>
      <c r="F119" s="206"/>
      <c r="G119" s="166"/>
      <c r="H119" s="283"/>
      <c r="I119" s="283"/>
      <c r="J119" s="283"/>
      <c r="K119" s="283"/>
      <c r="L119" s="283"/>
    </row>
    <row r="120" spans="2:13" ht="15.75" customHeight="1" x14ac:dyDescent="0.2">
      <c r="B120" s="179" t="s">
        <v>216</v>
      </c>
      <c r="C120" s="180">
        <v>7</v>
      </c>
      <c r="D120" s="180" t="s">
        <v>81</v>
      </c>
      <c r="E120" s="204" t="s">
        <v>217</v>
      </c>
      <c r="F120" s="182"/>
      <c r="G120" s="183">
        <f>+F120*100%/F153</f>
        <v>0</v>
      </c>
      <c r="H120" s="283"/>
      <c r="I120" s="283"/>
      <c r="J120" s="283"/>
      <c r="K120" s="283"/>
      <c r="L120" s="283"/>
    </row>
    <row r="121" spans="2:13" ht="15" customHeight="1" x14ac:dyDescent="0.2">
      <c r="B121" s="179" t="s">
        <v>218</v>
      </c>
      <c r="C121" s="180">
        <v>7</v>
      </c>
      <c r="D121" s="180" t="s">
        <v>81</v>
      </c>
      <c r="E121" s="204" t="s">
        <v>291</v>
      </c>
      <c r="F121" s="166"/>
      <c r="G121" s="166"/>
      <c r="H121" s="283"/>
      <c r="I121" s="283"/>
      <c r="J121" s="283"/>
      <c r="K121" s="283"/>
      <c r="L121" s="283"/>
    </row>
    <row r="122" spans="2:13" ht="15" customHeight="1" x14ac:dyDescent="0.2">
      <c r="B122" s="208" t="s">
        <v>219</v>
      </c>
      <c r="C122" s="151">
        <v>7</v>
      </c>
      <c r="D122" s="151" t="s">
        <v>81</v>
      </c>
      <c r="E122" s="209" t="s">
        <v>220</v>
      </c>
      <c r="F122" s="166"/>
      <c r="G122" s="166"/>
      <c r="H122" s="283"/>
      <c r="I122" s="283"/>
      <c r="J122" s="283"/>
      <c r="K122" s="283"/>
      <c r="L122" s="283"/>
    </row>
    <row r="123" spans="2:13" ht="15" customHeight="1" x14ac:dyDescent="0.2">
      <c r="B123" s="208" t="s">
        <v>221</v>
      </c>
      <c r="C123" s="151">
        <v>7</v>
      </c>
      <c r="D123" s="151" t="s">
        <v>81</v>
      </c>
      <c r="E123" s="209" t="s">
        <v>222</v>
      </c>
      <c r="F123" s="166"/>
      <c r="G123" s="166"/>
      <c r="H123" s="283"/>
      <c r="I123" s="283"/>
      <c r="J123" s="283"/>
      <c r="K123" s="283"/>
      <c r="L123" s="283"/>
    </row>
    <row r="124" spans="2:13" ht="32.25" customHeight="1" x14ac:dyDescent="0.2">
      <c r="B124" s="190" t="s">
        <v>223</v>
      </c>
      <c r="C124" s="191">
        <v>6</v>
      </c>
      <c r="D124" s="191" t="s">
        <v>66</v>
      </c>
      <c r="E124" s="202" t="s">
        <v>224</v>
      </c>
      <c r="F124" s="205">
        <f>SUM(F125:F127)</f>
        <v>9047124</v>
      </c>
      <c r="G124" s="166"/>
      <c r="H124" s="283"/>
      <c r="I124" s="283"/>
      <c r="J124" s="283"/>
      <c r="K124" s="283"/>
      <c r="L124" s="283"/>
    </row>
    <row r="125" spans="2:13" ht="28.5" customHeight="1" x14ac:dyDescent="0.2">
      <c r="B125" s="179" t="s">
        <v>225</v>
      </c>
      <c r="C125" s="180">
        <v>7</v>
      </c>
      <c r="D125" s="180" t="s">
        <v>81</v>
      </c>
      <c r="E125" s="204" t="s">
        <v>18</v>
      </c>
      <c r="F125" s="182">
        <v>47124</v>
      </c>
      <c r="G125" s="183">
        <f>+F125*100%/F153</f>
        <v>7.0701751643248596E-4</v>
      </c>
      <c r="H125" s="283" t="s">
        <v>328</v>
      </c>
      <c r="I125" s="283"/>
      <c r="J125" s="283"/>
      <c r="K125" s="283"/>
      <c r="L125" s="283"/>
      <c r="M125" s="238"/>
    </row>
    <row r="126" spans="2:13" ht="57.75" customHeight="1" x14ac:dyDescent="0.2">
      <c r="B126" s="179" t="s">
        <v>226</v>
      </c>
      <c r="C126" s="180">
        <v>7</v>
      </c>
      <c r="D126" s="180" t="s">
        <v>81</v>
      </c>
      <c r="E126" s="204" t="s">
        <v>227</v>
      </c>
      <c r="F126" s="182">
        <v>9000000</v>
      </c>
      <c r="G126" s="183">
        <f>+F126*100%/F153</f>
        <v>0.13503008335227004</v>
      </c>
      <c r="H126" s="283" t="s">
        <v>329</v>
      </c>
      <c r="I126" s="283"/>
      <c r="J126" s="283"/>
      <c r="K126" s="283"/>
      <c r="L126" s="283"/>
      <c r="M126" s="238"/>
    </row>
    <row r="127" spans="2:13" ht="15" customHeight="1" x14ac:dyDescent="0.2">
      <c r="B127" s="179" t="s">
        <v>228</v>
      </c>
      <c r="C127" s="180">
        <v>7</v>
      </c>
      <c r="D127" s="180" t="s">
        <v>81</v>
      </c>
      <c r="E127" s="204" t="s">
        <v>229</v>
      </c>
      <c r="F127" s="166"/>
      <c r="G127" s="166"/>
      <c r="H127" s="283"/>
      <c r="I127" s="283"/>
      <c r="J127" s="283"/>
      <c r="K127" s="283"/>
      <c r="L127" s="283"/>
    </row>
    <row r="128" spans="2:13" ht="22.5" x14ac:dyDescent="0.2">
      <c r="B128" s="190" t="s">
        <v>230</v>
      </c>
      <c r="C128" s="191">
        <v>6</v>
      </c>
      <c r="D128" s="191" t="s">
        <v>66</v>
      </c>
      <c r="E128" s="202" t="s">
        <v>231</v>
      </c>
      <c r="F128" s="193">
        <f>SUM(F129:F137)</f>
        <v>10976600</v>
      </c>
      <c r="G128" s="166"/>
      <c r="H128" s="283"/>
      <c r="I128" s="283"/>
      <c r="J128" s="283"/>
      <c r="K128" s="283"/>
      <c r="L128" s="283"/>
    </row>
    <row r="129" spans="2:46" ht="34.5" customHeight="1" x14ac:dyDescent="0.2">
      <c r="B129" s="179" t="s">
        <v>232</v>
      </c>
      <c r="C129" s="180">
        <v>7</v>
      </c>
      <c r="D129" s="180" t="s">
        <v>81</v>
      </c>
      <c r="E129" s="204" t="s">
        <v>233</v>
      </c>
      <c r="F129" s="182"/>
      <c r="G129" s="183">
        <f>+F129*100%/F153</f>
        <v>0</v>
      </c>
      <c r="H129" s="283"/>
      <c r="I129" s="283"/>
      <c r="J129" s="283"/>
      <c r="K129" s="283"/>
      <c r="L129" s="283"/>
      <c r="M129" s="238"/>
    </row>
    <row r="130" spans="2:46" ht="60.75" customHeight="1" x14ac:dyDescent="0.2">
      <c r="B130" s="179" t="s">
        <v>234</v>
      </c>
      <c r="C130" s="180">
        <v>7</v>
      </c>
      <c r="D130" s="180" t="s">
        <v>81</v>
      </c>
      <c r="E130" s="204" t="s">
        <v>235</v>
      </c>
      <c r="F130" s="182">
        <v>7000000</v>
      </c>
      <c r="G130" s="183">
        <f>+F130*100%/F153</f>
        <v>0.1050233981628767</v>
      </c>
      <c r="H130" s="283" t="s">
        <v>330</v>
      </c>
      <c r="I130" s="283"/>
      <c r="J130" s="283"/>
      <c r="K130" s="283"/>
      <c r="L130" s="283"/>
      <c r="M130" s="236"/>
    </row>
    <row r="131" spans="2:46" ht="48.75" customHeight="1" x14ac:dyDescent="0.2">
      <c r="B131" s="179" t="s">
        <v>63</v>
      </c>
      <c r="C131" s="180">
        <v>7</v>
      </c>
      <c r="D131" s="180" t="s">
        <v>81</v>
      </c>
      <c r="E131" s="204" t="s">
        <v>14</v>
      </c>
      <c r="F131" s="182">
        <v>1500000</v>
      </c>
      <c r="G131" s="183">
        <f>+F131*100%/F153</f>
        <v>2.2505013892045008E-2</v>
      </c>
      <c r="H131" s="283" t="s">
        <v>331</v>
      </c>
      <c r="I131" s="283"/>
      <c r="J131" s="283"/>
      <c r="K131" s="283"/>
      <c r="L131" s="283"/>
      <c r="M131" s="238"/>
    </row>
    <row r="132" spans="2:46" ht="58.5" customHeight="1" x14ac:dyDescent="0.2">
      <c r="B132" s="179" t="s">
        <v>62</v>
      </c>
      <c r="C132" s="180">
        <v>7</v>
      </c>
      <c r="D132" s="180" t="s">
        <v>81</v>
      </c>
      <c r="E132" s="204" t="s">
        <v>13</v>
      </c>
      <c r="F132" s="182">
        <v>1380600</v>
      </c>
      <c r="G132" s="183">
        <f>+F132*100%/F153</f>
        <v>2.0713614786238226E-2</v>
      </c>
      <c r="H132" s="283" t="s">
        <v>332</v>
      </c>
      <c r="I132" s="283"/>
      <c r="J132" s="283"/>
      <c r="K132" s="283"/>
      <c r="L132" s="283"/>
      <c r="M132" s="239"/>
    </row>
    <row r="133" spans="2:46" ht="30.75" customHeight="1" x14ac:dyDescent="0.2">
      <c r="B133" s="179" t="s">
        <v>236</v>
      </c>
      <c r="C133" s="180">
        <v>7</v>
      </c>
      <c r="D133" s="180" t="s">
        <v>81</v>
      </c>
      <c r="E133" s="204" t="s">
        <v>16</v>
      </c>
      <c r="F133" s="182"/>
      <c r="G133" s="183">
        <f>+F133*100%/F153</f>
        <v>0</v>
      </c>
      <c r="H133" s="384"/>
      <c r="I133" s="385"/>
      <c r="J133" s="385"/>
      <c r="K133" s="385"/>
      <c r="L133" s="386"/>
      <c r="M133" s="236"/>
    </row>
    <row r="134" spans="2:46" ht="33" customHeight="1" x14ac:dyDescent="0.2">
      <c r="B134" s="179" t="s">
        <v>237</v>
      </c>
      <c r="C134" s="180">
        <v>7</v>
      </c>
      <c r="D134" s="180" t="s">
        <v>81</v>
      </c>
      <c r="E134" s="204" t="s">
        <v>238</v>
      </c>
      <c r="F134" s="182">
        <v>1096000</v>
      </c>
      <c r="G134" s="183">
        <f>+F134*100%/F153</f>
        <v>1.6443663483787552E-2</v>
      </c>
      <c r="H134" s="283" t="s">
        <v>333</v>
      </c>
      <c r="I134" s="283"/>
      <c r="J134" s="283"/>
      <c r="K134" s="283"/>
      <c r="L134" s="283"/>
      <c r="M134" s="236"/>
    </row>
    <row r="135" spans="2:46" ht="15" customHeight="1" x14ac:dyDescent="0.2">
      <c r="B135" s="179" t="s">
        <v>239</v>
      </c>
      <c r="C135" s="180">
        <v>7</v>
      </c>
      <c r="D135" s="180" t="s">
        <v>81</v>
      </c>
      <c r="E135" s="204" t="s">
        <v>240</v>
      </c>
      <c r="F135" s="166"/>
      <c r="G135" s="210"/>
      <c r="H135" s="283"/>
      <c r="I135" s="283"/>
      <c r="J135" s="283"/>
      <c r="K135" s="283"/>
      <c r="L135" s="283"/>
    </row>
    <row r="136" spans="2:46" ht="27.75" customHeight="1" x14ac:dyDescent="0.2">
      <c r="B136" s="179" t="s">
        <v>241</v>
      </c>
      <c r="C136" s="180">
        <v>7</v>
      </c>
      <c r="D136" s="180" t="s">
        <v>81</v>
      </c>
      <c r="E136" s="204" t="s">
        <v>242</v>
      </c>
      <c r="F136" s="211"/>
      <c r="G136" s="183">
        <f>+F136*100%/F153</f>
        <v>0</v>
      </c>
      <c r="H136" s="283"/>
      <c r="I136" s="283"/>
      <c r="J136" s="283"/>
      <c r="K136" s="283"/>
      <c r="L136" s="283"/>
      <c r="M136" s="235"/>
    </row>
    <row r="137" spans="2:46" ht="25.5" customHeight="1" x14ac:dyDescent="0.2">
      <c r="B137" s="179" t="s">
        <v>243</v>
      </c>
      <c r="C137" s="180">
        <v>7</v>
      </c>
      <c r="D137" s="180" t="s">
        <v>81</v>
      </c>
      <c r="E137" s="204" t="s">
        <v>244</v>
      </c>
      <c r="F137" s="211"/>
      <c r="G137" s="183">
        <f>+F137*100%/F153</f>
        <v>0</v>
      </c>
      <c r="H137" s="283"/>
      <c r="I137" s="283"/>
      <c r="J137" s="283"/>
      <c r="K137" s="283"/>
      <c r="L137" s="283"/>
      <c r="M137" s="256"/>
      <c r="N137" s="256"/>
      <c r="O137" s="256"/>
      <c r="P137" s="256"/>
      <c r="Q137" s="256"/>
      <c r="R137" s="256"/>
      <c r="S137" s="256"/>
      <c r="T137" s="256"/>
      <c r="U137" s="256"/>
      <c r="V137" s="256"/>
      <c r="W137" s="256"/>
      <c r="X137" s="256"/>
      <c r="Y137" s="256"/>
      <c r="Z137" s="256"/>
      <c r="AA137" s="256"/>
      <c r="AB137" s="256"/>
      <c r="AC137" s="256"/>
      <c r="AD137" s="256"/>
      <c r="AE137" s="256"/>
    </row>
    <row r="138" spans="2:46" ht="22.5" customHeight="1" x14ac:dyDescent="0.2">
      <c r="B138" s="190" t="s">
        <v>245</v>
      </c>
      <c r="C138" s="191">
        <v>6</v>
      </c>
      <c r="D138" s="191" t="s">
        <v>66</v>
      </c>
      <c r="E138" s="202" t="s">
        <v>246</v>
      </c>
      <c r="F138" s="212">
        <f>SUM(F139:F145)</f>
        <v>0</v>
      </c>
      <c r="G138" s="213"/>
      <c r="H138" s="283"/>
      <c r="I138" s="283"/>
      <c r="J138" s="283"/>
      <c r="K138" s="283"/>
      <c r="L138" s="283"/>
      <c r="M138" s="235"/>
    </row>
    <row r="139" spans="2:46" ht="15" customHeight="1" x14ac:dyDescent="0.2">
      <c r="B139" s="179" t="s">
        <v>247</v>
      </c>
      <c r="C139" s="180">
        <v>7</v>
      </c>
      <c r="D139" s="180" t="s">
        <v>81</v>
      </c>
      <c r="E139" s="203" t="s">
        <v>248</v>
      </c>
      <c r="F139" s="211"/>
      <c r="G139" s="213"/>
      <c r="H139" s="283"/>
      <c r="I139" s="283"/>
      <c r="J139" s="283"/>
      <c r="K139" s="283"/>
      <c r="L139" s="283"/>
    </row>
    <row r="140" spans="2:46" ht="15" customHeight="1" x14ac:dyDescent="0.2">
      <c r="B140" s="179" t="s">
        <v>249</v>
      </c>
      <c r="C140" s="180">
        <v>7</v>
      </c>
      <c r="D140" s="180" t="s">
        <v>81</v>
      </c>
      <c r="E140" s="203" t="s">
        <v>250</v>
      </c>
      <c r="F140" s="211"/>
      <c r="G140" s="214"/>
      <c r="H140" s="367"/>
      <c r="I140" s="367"/>
      <c r="J140" s="367"/>
      <c r="K140" s="367"/>
      <c r="L140" s="367"/>
    </row>
    <row r="141" spans="2:46" ht="16.5" customHeight="1" x14ac:dyDescent="0.2">
      <c r="B141" s="179" t="s">
        <v>64</v>
      </c>
      <c r="C141" s="180">
        <v>7</v>
      </c>
      <c r="D141" s="180" t="s">
        <v>81</v>
      </c>
      <c r="E141" s="203" t="s">
        <v>15</v>
      </c>
      <c r="F141" s="211"/>
      <c r="G141" s="214"/>
      <c r="H141" s="283"/>
      <c r="I141" s="283"/>
      <c r="J141" s="283"/>
      <c r="K141" s="283"/>
      <c r="L141" s="283"/>
    </row>
    <row r="142" spans="2:46" ht="24" customHeight="1" x14ac:dyDescent="0.2">
      <c r="B142" s="179" t="s">
        <v>251</v>
      </c>
      <c r="C142" s="180">
        <v>7</v>
      </c>
      <c r="D142" s="180" t="s">
        <v>81</v>
      </c>
      <c r="E142" s="203" t="s">
        <v>252</v>
      </c>
      <c r="F142" s="211"/>
      <c r="G142" s="215">
        <f>+F142*100%/F153</f>
        <v>0</v>
      </c>
      <c r="H142" s="283"/>
      <c r="I142" s="283"/>
      <c r="J142" s="283"/>
      <c r="K142" s="283"/>
      <c r="L142" s="283"/>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row>
    <row r="143" spans="2:46" ht="23.25" customHeight="1" x14ac:dyDescent="0.2">
      <c r="B143" s="179" t="s">
        <v>253</v>
      </c>
      <c r="C143" s="180">
        <v>7</v>
      </c>
      <c r="D143" s="180" t="s">
        <v>81</v>
      </c>
      <c r="E143" s="203" t="s">
        <v>254</v>
      </c>
      <c r="F143" s="211"/>
      <c r="G143" s="214"/>
      <c r="H143" s="283"/>
      <c r="I143" s="283"/>
      <c r="J143" s="283"/>
      <c r="K143" s="283"/>
      <c r="L143" s="283"/>
    </row>
    <row r="144" spans="2:46" ht="19.5" customHeight="1" x14ac:dyDescent="0.2">
      <c r="B144" s="179" t="s">
        <v>255</v>
      </c>
      <c r="C144" s="180">
        <v>7</v>
      </c>
      <c r="D144" s="180" t="s">
        <v>81</v>
      </c>
      <c r="E144" s="203" t="s">
        <v>256</v>
      </c>
      <c r="F144" s="211"/>
      <c r="G144" s="214"/>
      <c r="H144" s="283"/>
      <c r="I144" s="283"/>
      <c r="J144" s="283"/>
      <c r="K144" s="283"/>
      <c r="L144" s="283"/>
    </row>
    <row r="145" spans="2:13" ht="21.75" customHeight="1" x14ac:dyDescent="0.2">
      <c r="B145" s="179" t="s">
        <v>257</v>
      </c>
      <c r="C145" s="180">
        <v>7</v>
      </c>
      <c r="D145" s="180" t="s">
        <v>81</v>
      </c>
      <c r="E145" s="203" t="s">
        <v>258</v>
      </c>
      <c r="F145" s="211"/>
      <c r="G145" s="215">
        <f>+F145*100%/F153</f>
        <v>0</v>
      </c>
      <c r="H145" s="384"/>
      <c r="I145" s="385"/>
      <c r="J145" s="385"/>
      <c r="K145" s="385"/>
      <c r="L145" s="386"/>
      <c r="M145" s="235"/>
    </row>
    <row r="146" spans="2:13" ht="21.75" customHeight="1" x14ac:dyDescent="0.2">
      <c r="B146" s="171" t="s">
        <v>259</v>
      </c>
      <c r="C146" s="172">
        <v>3</v>
      </c>
      <c r="D146" s="172" t="s">
        <v>66</v>
      </c>
      <c r="E146" s="216" t="s">
        <v>260</v>
      </c>
      <c r="F146" s="217">
        <f>F147+F149</f>
        <v>19360</v>
      </c>
      <c r="G146" s="214"/>
      <c r="H146" s="283"/>
      <c r="I146" s="283"/>
      <c r="J146" s="283"/>
      <c r="K146" s="283"/>
      <c r="L146" s="283"/>
    </row>
    <row r="147" spans="2:13" x14ac:dyDescent="0.2">
      <c r="B147" s="197" t="s">
        <v>261</v>
      </c>
      <c r="C147" s="198">
        <v>4</v>
      </c>
      <c r="D147" s="198" t="s">
        <v>66</v>
      </c>
      <c r="E147" s="218" t="s">
        <v>262</v>
      </c>
      <c r="F147" s="219">
        <f>SUM(F148:F148)</f>
        <v>19360</v>
      </c>
      <c r="G147" s="214"/>
      <c r="H147" s="283"/>
      <c r="I147" s="283"/>
      <c r="J147" s="283"/>
      <c r="K147" s="283"/>
      <c r="L147" s="283"/>
    </row>
    <row r="148" spans="2:13" ht="21" customHeight="1" x14ac:dyDescent="0.2">
      <c r="B148" s="208" t="s">
        <v>263</v>
      </c>
      <c r="C148" s="151">
        <v>5</v>
      </c>
      <c r="D148" s="151" t="s">
        <v>81</v>
      </c>
      <c r="E148" s="220" t="s">
        <v>264</v>
      </c>
      <c r="F148" s="211">
        <v>19360</v>
      </c>
      <c r="G148" s="215">
        <f>+F148*100%/F153</f>
        <v>2.9046471263332755E-4</v>
      </c>
      <c r="H148" s="283" t="s">
        <v>334</v>
      </c>
      <c r="I148" s="283"/>
      <c r="J148" s="283"/>
      <c r="K148" s="283"/>
      <c r="L148" s="283"/>
      <c r="M148" s="238"/>
    </row>
    <row r="149" spans="2:13" ht="12.75" customHeight="1" x14ac:dyDescent="0.2">
      <c r="B149" s="197" t="s">
        <v>265</v>
      </c>
      <c r="C149" s="198">
        <v>4</v>
      </c>
      <c r="D149" s="198" t="s">
        <v>66</v>
      </c>
      <c r="E149" s="218" t="s">
        <v>266</v>
      </c>
      <c r="F149" s="219">
        <f>SUM(F150:F152)</f>
        <v>0</v>
      </c>
      <c r="G149" s="214"/>
      <c r="H149" s="283"/>
      <c r="I149" s="283"/>
      <c r="J149" s="283"/>
      <c r="K149" s="283"/>
      <c r="L149" s="283"/>
    </row>
    <row r="150" spans="2:13" x14ac:dyDescent="0.2">
      <c r="B150" s="185" t="s">
        <v>267</v>
      </c>
      <c r="C150" s="186">
        <v>5</v>
      </c>
      <c r="D150" s="186" t="s">
        <v>66</v>
      </c>
      <c r="E150" s="187" t="s">
        <v>268</v>
      </c>
      <c r="F150" s="221"/>
      <c r="G150" s="214"/>
      <c r="H150" s="283"/>
      <c r="I150" s="283"/>
      <c r="J150" s="283"/>
      <c r="K150" s="283"/>
      <c r="L150" s="283"/>
    </row>
    <row r="151" spans="2:13" ht="11.25" customHeight="1" x14ac:dyDescent="0.2">
      <c r="B151" s="208" t="s">
        <v>269</v>
      </c>
      <c r="C151" s="151">
        <v>6</v>
      </c>
      <c r="D151" s="151" t="s">
        <v>81</v>
      </c>
      <c r="E151" s="222" t="s">
        <v>270</v>
      </c>
      <c r="F151" s="211"/>
      <c r="G151" s="214"/>
      <c r="H151" s="283"/>
      <c r="I151" s="283"/>
      <c r="J151" s="283"/>
      <c r="K151" s="283"/>
      <c r="L151" s="283"/>
    </row>
    <row r="152" spans="2:13" x14ac:dyDescent="0.2">
      <c r="B152" s="223" t="s">
        <v>271</v>
      </c>
      <c r="C152" s="224">
        <v>5</v>
      </c>
      <c r="D152" s="224" t="s">
        <v>81</v>
      </c>
      <c r="E152" s="225" t="s">
        <v>272</v>
      </c>
      <c r="F152" s="221"/>
      <c r="G152" s="214"/>
      <c r="H152" s="283"/>
      <c r="I152" s="283"/>
      <c r="J152" s="283"/>
      <c r="K152" s="283"/>
      <c r="L152" s="283"/>
    </row>
    <row r="153" spans="2:13" ht="12.75" customHeight="1" thickBot="1" x14ac:dyDescent="0.25">
      <c r="B153" s="271" t="s">
        <v>45</v>
      </c>
      <c r="C153" s="272"/>
      <c r="D153" s="226"/>
      <c r="E153" s="226"/>
      <c r="F153" s="227">
        <f>+(F47+F147)</f>
        <v>66651814</v>
      </c>
      <c r="G153" s="228">
        <f>SUM(G45:G152)</f>
        <v>1</v>
      </c>
      <c r="H153" s="273"/>
      <c r="I153" s="273"/>
      <c r="J153" s="273"/>
      <c r="K153" s="273"/>
      <c r="L153" s="273"/>
    </row>
    <row r="154" spans="2:13" ht="12.75" customHeight="1" x14ac:dyDescent="0.2">
      <c r="B154" s="247"/>
      <c r="C154" s="247"/>
      <c r="D154" s="247"/>
      <c r="E154" s="247"/>
      <c r="F154" s="248"/>
      <c r="G154" s="249"/>
      <c r="H154" s="250"/>
      <c r="I154" s="250"/>
      <c r="J154" s="250"/>
      <c r="K154" s="250"/>
      <c r="L154" s="251"/>
    </row>
    <row r="155" spans="2:13" ht="12.75" customHeight="1" x14ac:dyDescent="0.2">
      <c r="B155" s="247"/>
      <c r="C155" s="247"/>
      <c r="D155" s="247"/>
      <c r="E155" s="247"/>
      <c r="F155" s="248"/>
      <c r="G155" s="249"/>
      <c r="H155" s="250"/>
      <c r="I155" s="250"/>
      <c r="J155" s="250"/>
      <c r="K155" s="250"/>
      <c r="L155" s="251"/>
    </row>
    <row r="156" spans="2:13" ht="12.75" customHeight="1" x14ac:dyDescent="0.2">
      <c r="B156" s="247"/>
      <c r="C156" s="247"/>
      <c r="D156" s="247"/>
      <c r="E156" s="247"/>
      <c r="F156" s="248"/>
      <c r="G156" s="249"/>
      <c r="H156" s="250"/>
      <c r="I156" s="250"/>
      <c r="J156" s="250"/>
      <c r="K156" s="250"/>
      <c r="L156" s="251"/>
    </row>
    <row r="157" spans="2:13" ht="12.75" customHeight="1" x14ac:dyDescent="0.2">
      <c r="B157" s="247"/>
      <c r="C157" s="247"/>
      <c r="D157" s="247"/>
      <c r="E157" s="247"/>
      <c r="F157" s="248"/>
      <c r="G157" s="249"/>
      <c r="H157" s="250"/>
      <c r="I157" s="250"/>
      <c r="J157" s="250"/>
      <c r="K157" s="250"/>
      <c r="L157" s="251"/>
    </row>
    <row r="158" spans="2:13" ht="12.75" customHeight="1" x14ac:dyDescent="0.2">
      <c r="B158" s="247"/>
      <c r="C158" s="247"/>
      <c r="D158" s="247"/>
      <c r="E158" s="247"/>
      <c r="F158" s="248"/>
      <c r="G158" s="249"/>
      <c r="H158" s="250"/>
      <c r="I158" s="250"/>
      <c r="J158" s="250"/>
      <c r="K158" s="250"/>
      <c r="L158" s="251"/>
    </row>
    <row r="159" spans="2:13" ht="12.75" customHeight="1" x14ac:dyDescent="0.2">
      <c r="B159" s="247"/>
      <c r="C159" s="247"/>
      <c r="D159" s="247"/>
      <c r="E159" s="247"/>
      <c r="F159" s="248"/>
      <c r="G159" s="249"/>
      <c r="H159" s="250"/>
      <c r="I159" s="250"/>
      <c r="J159" s="250"/>
      <c r="K159" s="250"/>
      <c r="L159" s="251"/>
    </row>
    <row r="160" spans="2:13" ht="12.75" customHeight="1" x14ac:dyDescent="0.2">
      <c r="B160" s="247"/>
      <c r="C160" s="247"/>
      <c r="D160" s="247"/>
      <c r="E160" s="247"/>
      <c r="F160" s="248"/>
      <c r="G160" s="249"/>
      <c r="H160" s="250"/>
      <c r="I160" s="250"/>
      <c r="J160" s="250"/>
      <c r="K160" s="250"/>
      <c r="L160" s="251"/>
    </row>
    <row r="161" spans="2:13" ht="9" customHeight="1" thickBot="1" x14ac:dyDescent="0.3">
      <c r="B161" s="5"/>
      <c r="C161" s="4"/>
      <c r="D161" s="4"/>
      <c r="E161" s="4"/>
      <c r="F161" s="137"/>
      <c r="G161" s="116"/>
      <c r="H161" s="116"/>
      <c r="I161" s="116"/>
      <c r="J161" s="116"/>
      <c r="K161" s="116"/>
      <c r="L161" s="138"/>
    </row>
    <row r="162" spans="2:13" ht="15.75" thickBot="1" x14ac:dyDescent="0.3">
      <c r="B162" s="257" t="s">
        <v>21</v>
      </c>
      <c r="C162" s="258"/>
      <c r="D162" s="258"/>
      <c r="E162" s="258"/>
      <c r="F162" s="258"/>
      <c r="G162" s="258"/>
      <c r="H162" s="258"/>
      <c r="I162" s="258"/>
      <c r="J162" s="258"/>
      <c r="K162" s="258"/>
      <c r="L162" s="274"/>
    </row>
    <row r="163" spans="2:13" ht="8.25" customHeight="1" thickBot="1" x14ac:dyDescent="0.25"/>
    <row r="164" spans="2:13" ht="15" customHeight="1" thickBot="1" x14ac:dyDescent="0.25">
      <c r="B164" s="100" t="s">
        <v>22</v>
      </c>
      <c r="C164" s="275" t="s">
        <v>276</v>
      </c>
      <c r="D164" s="276"/>
      <c r="E164" s="101" t="s">
        <v>277</v>
      </c>
      <c r="F164" s="277" t="s">
        <v>30</v>
      </c>
      <c r="G164" s="277"/>
      <c r="H164" s="277"/>
      <c r="I164" s="277"/>
      <c r="J164" s="277"/>
      <c r="K164" s="277"/>
      <c r="L164" s="276"/>
    </row>
    <row r="165" spans="2:13" ht="96" customHeight="1" thickBot="1" x14ac:dyDescent="0.25">
      <c r="B165" s="99">
        <v>162321273</v>
      </c>
      <c r="C165" s="278">
        <v>66651814</v>
      </c>
      <c r="D165" s="279"/>
      <c r="E165" s="35">
        <f>+B165-C165</f>
        <v>95669459</v>
      </c>
      <c r="F165" s="280" t="s">
        <v>335</v>
      </c>
      <c r="G165" s="281"/>
      <c r="H165" s="281"/>
      <c r="I165" s="281"/>
      <c r="J165" s="281"/>
      <c r="K165" s="281"/>
      <c r="L165" s="282"/>
      <c r="M165" s="240"/>
    </row>
    <row r="166" spans="2:13" ht="8.25" customHeight="1" thickBot="1" x14ac:dyDescent="0.25"/>
    <row r="167" spans="2:13" ht="15.75" thickBot="1" x14ac:dyDescent="0.3">
      <c r="B167" s="257" t="s">
        <v>23</v>
      </c>
      <c r="C167" s="258"/>
      <c r="D167" s="259"/>
      <c r="E167" s="258"/>
      <c r="F167" s="258"/>
      <c r="G167" s="258"/>
      <c r="H167" s="258"/>
      <c r="I167" s="258"/>
      <c r="J167" s="258"/>
      <c r="K167" s="258"/>
      <c r="L167" s="260"/>
    </row>
    <row r="168" spans="2:13" ht="16.5" customHeight="1" thickBot="1" x14ac:dyDescent="0.25">
      <c r="B168" s="108" t="s">
        <v>24</v>
      </c>
      <c r="C168" s="261" t="s">
        <v>278</v>
      </c>
      <c r="D168" s="262"/>
      <c r="E168" s="104" t="s">
        <v>282</v>
      </c>
      <c r="F168" s="263" t="s">
        <v>25</v>
      </c>
      <c r="G168" s="264"/>
      <c r="H168" s="265" t="s">
        <v>30</v>
      </c>
      <c r="I168" s="265"/>
      <c r="J168" s="265"/>
      <c r="K168" s="265"/>
      <c r="L168" s="266"/>
    </row>
    <row r="169" spans="2:13" ht="15" customHeight="1" x14ac:dyDescent="0.2">
      <c r="B169" s="109" t="s">
        <v>292</v>
      </c>
      <c r="C169" s="267" t="s">
        <v>296</v>
      </c>
      <c r="D169" s="268"/>
      <c r="E169" s="105" t="s">
        <v>293</v>
      </c>
      <c r="F169" s="269">
        <v>56078412.549999997</v>
      </c>
      <c r="G169" s="270"/>
      <c r="H169" s="303" t="s">
        <v>324</v>
      </c>
      <c r="I169" s="304"/>
      <c r="J169" s="304"/>
      <c r="K169" s="304"/>
      <c r="L169" s="305"/>
    </row>
    <row r="170" spans="2:13" ht="15" customHeight="1" x14ac:dyDescent="0.2">
      <c r="B170" s="114">
        <v>439653013551</v>
      </c>
      <c r="C170" s="293" t="s">
        <v>296</v>
      </c>
      <c r="D170" s="294"/>
      <c r="E170" s="106" t="s">
        <v>294</v>
      </c>
      <c r="F170" s="291">
        <v>77684646.719999999</v>
      </c>
      <c r="G170" s="292"/>
      <c r="H170" s="306"/>
      <c r="I170" s="307"/>
      <c r="J170" s="307"/>
      <c r="K170" s="307"/>
      <c r="L170" s="308"/>
    </row>
    <row r="171" spans="2:13" ht="15" customHeight="1" x14ac:dyDescent="0.2">
      <c r="B171" s="114">
        <v>439653013721</v>
      </c>
      <c r="C171" s="293" t="s">
        <v>296</v>
      </c>
      <c r="D171" s="294"/>
      <c r="E171" s="106" t="s">
        <v>295</v>
      </c>
      <c r="F171" s="295">
        <v>0</v>
      </c>
      <c r="G171" s="296"/>
      <c r="H171" s="306"/>
      <c r="I171" s="307"/>
      <c r="J171" s="307"/>
      <c r="K171" s="307"/>
      <c r="L171" s="308"/>
    </row>
    <row r="172" spans="2:13" ht="16.5" customHeight="1" x14ac:dyDescent="0.2">
      <c r="B172" s="107" t="s">
        <v>27</v>
      </c>
      <c r="C172" s="297"/>
      <c r="D172" s="298"/>
      <c r="E172" s="17"/>
      <c r="F172" s="291">
        <f>SUM(F169:G171)</f>
        <v>133763059.27</v>
      </c>
      <c r="G172" s="292"/>
      <c r="H172" s="306"/>
      <c r="I172" s="307"/>
      <c r="J172" s="307"/>
      <c r="K172" s="307"/>
      <c r="L172" s="308"/>
    </row>
    <row r="173" spans="2:13" ht="15.75" customHeight="1" thickBot="1" x14ac:dyDescent="0.25">
      <c r="B173" s="110" t="s">
        <v>26</v>
      </c>
      <c r="C173" s="299"/>
      <c r="D173" s="300"/>
      <c r="E173" s="18"/>
      <c r="F173" s="301">
        <v>0</v>
      </c>
      <c r="G173" s="302"/>
      <c r="H173" s="306"/>
      <c r="I173" s="307"/>
      <c r="J173" s="307"/>
      <c r="K173" s="307"/>
      <c r="L173" s="308"/>
    </row>
    <row r="174" spans="2:13" ht="168" customHeight="1" thickBot="1" x14ac:dyDescent="0.25">
      <c r="B174" s="124" t="s">
        <v>47</v>
      </c>
      <c r="C174" s="277"/>
      <c r="D174" s="276"/>
      <c r="E174" s="111"/>
      <c r="F174" s="312">
        <f>SUM(F172:G173)</f>
        <v>133763059.27</v>
      </c>
      <c r="G174" s="313"/>
      <c r="H174" s="309"/>
      <c r="I174" s="310"/>
      <c r="J174" s="310"/>
      <c r="K174" s="310"/>
      <c r="L174" s="311"/>
      <c r="M174" s="241"/>
    </row>
    <row r="175" spans="2:13" ht="183" customHeight="1" thickBot="1" x14ac:dyDescent="0.25">
      <c r="B175" s="11"/>
      <c r="C175" s="11"/>
      <c r="D175" s="11"/>
      <c r="E175" s="11"/>
      <c r="F175" s="4"/>
      <c r="G175" s="4"/>
      <c r="H175" s="12"/>
      <c r="I175" s="12"/>
      <c r="J175" s="12"/>
      <c r="K175" s="12"/>
      <c r="L175" s="12"/>
    </row>
    <row r="176" spans="2:13" ht="16.5" thickBot="1" x14ac:dyDescent="0.25">
      <c r="B176" s="316" t="s">
        <v>59</v>
      </c>
      <c r="C176" s="317"/>
      <c r="D176" s="317"/>
      <c r="E176" s="317"/>
      <c r="F176" s="317"/>
      <c r="G176" s="317"/>
      <c r="H176" s="317"/>
      <c r="I176" s="317"/>
      <c r="J176" s="317"/>
      <c r="K176" s="317"/>
      <c r="L176" s="318"/>
    </row>
    <row r="177" spans="2:12" ht="5.25" customHeight="1" thickBot="1" x14ac:dyDescent="0.25">
      <c r="B177" s="14"/>
      <c r="C177" s="13"/>
      <c r="D177" s="13"/>
      <c r="E177" s="13"/>
      <c r="F177" s="13"/>
      <c r="G177" s="13"/>
      <c r="H177" s="13"/>
      <c r="I177" s="13"/>
      <c r="J177" s="13"/>
      <c r="K177" s="13"/>
      <c r="L177" s="13"/>
    </row>
    <row r="178" spans="2:12" ht="15" customHeight="1" thickBot="1" x14ac:dyDescent="0.25">
      <c r="B178" s="319" t="s">
        <v>54</v>
      </c>
      <c r="C178" s="321" t="s">
        <v>2</v>
      </c>
      <c r="D178" s="322"/>
      <c r="E178" s="325" t="s">
        <v>51</v>
      </c>
      <c r="F178" s="327" t="s">
        <v>52</v>
      </c>
      <c r="G178" s="327"/>
      <c r="H178" s="327"/>
      <c r="I178" s="327"/>
      <c r="J178" s="327"/>
      <c r="K178" s="327"/>
      <c r="L178" s="328"/>
    </row>
    <row r="179" spans="2:12" ht="13.5" customHeight="1" thickBot="1" x14ac:dyDescent="0.25">
      <c r="B179" s="320"/>
      <c r="C179" s="323"/>
      <c r="D179" s="324"/>
      <c r="E179" s="326"/>
      <c r="F179" s="329" t="s">
        <v>56</v>
      </c>
      <c r="G179" s="330"/>
      <c r="H179" s="135" t="s">
        <v>53</v>
      </c>
      <c r="I179" s="136" t="s">
        <v>57</v>
      </c>
      <c r="J179" s="331" t="s">
        <v>58</v>
      </c>
      <c r="K179" s="332"/>
      <c r="L179" s="333"/>
    </row>
    <row r="180" spans="2:12" ht="18" customHeight="1" x14ac:dyDescent="0.2">
      <c r="B180" s="23" t="s">
        <v>48</v>
      </c>
      <c r="C180" s="334">
        <v>162321273</v>
      </c>
      <c r="D180" s="335"/>
      <c r="E180" s="336" t="s">
        <v>336</v>
      </c>
      <c r="F180" s="339"/>
      <c r="G180" s="340"/>
      <c r="H180" s="345">
        <v>41.05</v>
      </c>
      <c r="I180" s="345"/>
      <c r="J180" s="348"/>
      <c r="K180" s="349"/>
      <c r="L180" s="350"/>
    </row>
    <row r="181" spans="2:12" ht="15.75" customHeight="1" x14ac:dyDescent="0.2">
      <c r="B181" s="24" t="s">
        <v>55</v>
      </c>
      <c r="C181" s="357">
        <v>66651814</v>
      </c>
      <c r="D181" s="358"/>
      <c r="E181" s="337"/>
      <c r="F181" s="341"/>
      <c r="G181" s="342"/>
      <c r="H181" s="346"/>
      <c r="I181" s="346"/>
      <c r="J181" s="351"/>
      <c r="K181" s="352"/>
      <c r="L181" s="353"/>
    </row>
    <row r="182" spans="2:12" ht="15.75" customHeight="1" x14ac:dyDescent="0.2">
      <c r="B182" s="24" t="s">
        <v>49</v>
      </c>
      <c r="C182" s="357">
        <v>95669459</v>
      </c>
      <c r="D182" s="358"/>
      <c r="E182" s="337"/>
      <c r="F182" s="341"/>
      <c r="G182" s="342"/>
      <c r="H182" s="346"/>
      <c r="I182" s="346"/>
      <c r="J182" s="351"/>
      <c r="K182" s="352"/>
      <c r="L182" s="353"/>
    </row>
    <row r="183" spans="2:12" ht="144" customHeight="1" thickBot="1" x14ac:dyDescent="0.25">
      <c r="B183" s="25" t="s">
        <v>50</v>
      </c>
      <c r="C183" s="359">
        <v>0</v>
      </c>
      <c r="D183" s="360"/>
      <c r="E183" s="338"/>
      <c r="F183" s="343"/>
      <c r="G183" s="344"/>
      <c r="H183" s="347"/>
      <c r="I183" s="347"/>
      <c r="J183" s="354"/>
      <c r="K183" s="355"/>
      <c r="L183" s="356"/>
    </row>
    <row r="184" spans="2:12" ht="15" thickBot="1" x14ac:dyDescent="0.25">
      <c r="B184" s="369" t="s">
        <v>279</v>
      </c>
      <c r="C184" s="370"/>
      <c r="D184" s="370"/>
      <c r="E184" s="370"/>
      <c r="F184" s="370"/>
      <c r="G184" s="370"/>
      <c r="H184" s="370"/>
      <c r="I184" s="370"/>
      <c r="J184" s="370"/>
      <c r="K184" s="370"/>
      <c r="L184" s="371"/>
    </row>
    <row r="185" spans="2:12" x14ac:dyDescent="0.2">
      <c r="B185" s="115"/>
      <c r="C185" s="115"/>
      <c r="D185" s="115"/>
      <c r="E185" s="115"/>
      <c r="F185" s="115"/>
      <c r="G185" s="115"/>
      <c r="H185" s="115"/>
      <c r="I185" s="115"/>
      <c r="J185" s="115"/>
      <c r="K185" s="115"/>
      <c r="L185" s="115"/>
    </row>
    <row r="186" spans="2:12" ht="15" thickBot="1" x14ac:dyDescent="0.25">
      <c r="B186" s="11"/>
      <c r="C186" s="11"/>
      <c r="D186" s="11"/>
      <c r="E186" s="11"/>
      <c r="F186" s="4"/>
      <c r="G186" s="4"/>
      <c r="H186" s="12"/>
      <c r="I186" s="12"/>
      <c r="J186" s="12"/>
      <c r="K186" s="12"/>
      <c r="L186" s="12"/>
    </row>
    <row r="187" spans="2:12" ht="15.75" thickBot="1" x14ac:dyDescent="0.3">
      <c r="B187" s="257" t="s">
        <v>41</v>
      </c>
      <c r="C187" s="258"/>
      <c r="D187" s="258"/>
      <c r="E187" s="258"/>
      <c r="F187" s="258"/>
      <c r="G187" s="258"/>
      <c r="H187" s="258"/>
      <c r="I187" s="258"/>
      <c r="J187" s="258"/>
      <c r="K187" s="258"/>
      <c r="L187" s="260"/>
    </row>
    <row r="188" spans="2:12" ht="14.25" customHeight="1" thickBot="1" x14ac:dyDescent="0.3">
      <c r="B188" s="5"/>
      <c r="C188" s="5"/>
      <c r="D188" s="5"/>
      <c r="E188" s="5"/>
      <c r="F188" s="5"/>
      <c r="G188" s="5"/>
      <c r="H188" s="5"/>
      <c r="I188" s="5"/>
      <c r="J188" s="5"/>
      <c r="K188" s="5"/>
      <c r="L188" s="5"/>
    </row>
    <row r="189" spans="2:12" ht="30.75" customHeight="1" thickBot="1" x14ac:dyDescent="0.25">
      <c r="B189" s="372" t="s">
        <v>44</v>
      </c>
      <c r="C189" s="374" t="s">
        <v>280</v>
      </c>
      <c r="D189" s="375"/>
      <c r="E189" s="376" t="s">
        <v>37</v>
      </c>
      <c r="F189" s="378" t="s">
        <v>42</v>
      </c>
      <c r="G189" s="379"/>
      <c r="H189" s="380" t="s">
        <v>2</v>
      </c>
      <c r="I189" s="331" t="s">
        <v>40</v>
      </c>
      <c r="J189" s="332"/>
      <c r="K189" s="382" t="s">
        <v>61</v>
      </c>
      <c r="L189" s="383"/>
    </row>
    <row r="190" spans="2:12" ht="15.75" thickBot="1" x14ac:dyDescent="0.3">
      <c r="B190" s="373"/>
      <c r="C190" s="374" t="s">
        <v>281</v>
      </c>
      <c r="D190" s="375"/>
      <c r="E190" s="377"/>
      <c r="F190" s="102" t="s">
        <v>1</v>
      </c>
      <c r="G190" s="121" t="s">
        <v>43</v>
      </c>
      <c r="H190" s="381"/>
      <c r="I190" s="122" t="s">
        <v>38</v>
      </c>
      <c r="J190" s="125" t="s">
        <v>39</v>
      </c>
      <c r="K190" s="15" t="s">
        <v>38</v>
      </c>
      <c r="L190" s="15" t="s">
        <v>39</v>
      </c>
    </row>
    <row r="191" spans="2:12" ht="130.5" customHeight="1" x14ac:dyDescent="0.2">
      <c r="B191" s="142" t="s">
        <v>298</v>
      </c>
      <c r="C191" s="364">
        <v>46101</v>
      </c>
      <c r="D191" s="365"/>
      <c r="E191" s="143" t="s">
        <v>337</v>
      </c>
      <c r="F191" s="245" t="s">
        <v>338</v>
      </c>
      <c r="G191" s="145" t="s">
        <v>14</v>
      </c>
      <c r="H191" s="146">
        <v>1500000</v>
      </c>
      <c r="I191" s="147" t="s">
        <v>297</v>
      </c>
      <c r="J191" s="144"/>
      <c r="K191" s="148" t="s">
        <v>297</v>
      </c>
      <c r="L191" s="149"/>
    </row>
    <row r="192" spans="2:12" ht="51" customHeight="1" x14ac:dyDescent="0.2">
      <c r="B192" s="150" t="s">
        <v>299</v>
      </c>
      <c r="C192" s="366">
        <v>46105</v>
      </c>
      <c r="D192" s="367"/>
      <c r="E192" s="141" t="s">
        <v>339</v>
      </c>
      <c r="F192" s="242" t="s">
        <v>340</v>
      </c>
      <c r="G192" s="140" t="s">
        <v>301</v>
      </c>
      <c r="H192" s="152">
        <v>1380600</v>
      </c>
      <c r="I192" s="153" t="s">
        <v>297</v>
      </c>
      <c r="J192" s="151"/>
      <c r="K192" s="153" t="s">
        <v>297</v>
      </c>
      <c r="L192" s="154"/>
    </row>
    <row r="193" spans="2:12" ht="60.75" customHeight="1" x14ac:dyDescent="0.2">
      <c r="B193" s="150" t="s">
        <v>300</v>
      </c>
      <c r="C193" s="361">
        <v>46156</v>
      </c>
      <c r="D193" s="368"/>
      <c r="E193" s="156" t="s">
        <v>310</v>
      </c>
      <c r="F193" s="151" t="s">
        <v>309</v>
      </c>
      <c r="G193" s="244" t="s">
        <v>311</v>
      </c>
      <c r="H193" s="152">
        <v>1096000</v>
      </c>
      <c r="I193" s="153" t="s">
        <v>297</v>
      </c>
      <c r="J193" s="151"/>
      <c r="K193" s="153" t="s">
        <v>297</v>
      </c>
      <c r="L193" s="154"/>
    </row>
    <row r="194" spans="2:12" ht="35.25" customHeight="1" x14ac:dyDescent="0.2">
      <c r="B194" s="150" t="s">
        <v>302</v>
      </c>
      <c r="C194" s="314">
        <v>46156</v>
      </c>
      <c r="D194" s="315"/>
      <c r="E194" s="156" t="s">
        <v>341</v>
      </c>
      <c r="F194" s="151" t="s">
        <v>306</v>
      </c>
      <c r="G194" s="244" t="s">
        <v>342</v>
      </c>
      <c r="H194" s="152">
        <v>3701521</v>
      </c>
      <c r="I194" s="243" t="s">
        <v>297</v>
      </c>
      <c r="J194" s="151"/>
      <c r="K194" s="243" t="s">
        <v>297</v>
      </c>
      <c r="L194" s="154"/>
    </row>
    <row r="195" spans="2:12" ht="37.5" customHeight="1" x14ac:dyDescent="0.2">
      <c r="B195" s="150" t="s">
        <v>302</v>
      </c>
      <c r="C195" s="361">
        <v>46156</v>
      </c>
      <c r="D195" s="362"/>
      <c r="E195" s="156" t="s">
        <v>341</v>
      </c>
      <c r="F195" s="151" t="s">
        <v>343</v>
      </c>
      <c r="G195" s="244" t="s">
        <v>342</v>
      </c>
      <c r="H195" s="152">
        <v>1038000</v>
      </c>
      <c r="I195" s="153" t="s">
        <v>297</v>
      </c>
      <c r="J195" s="151"/>
      <c r="K195" s="153" t="s">
        <v>297</v>
      </c>
      <c r="L195" s="154"/>
    </row>
    <row r="196" spans="2:12" ht="39" customHeight="1" x14ac:dyDescent="0.2">
      <c r="B196" s="150" t="s">
        <v>302</v>
      </c>
      <c r="C196" s="361">
        <v>46156</v>
      </c>
      <c r="D196" s="362"/>
      <c r="E196" s="156" t="s">
        <v>341</v>
      </c>
      <c r="F196" s="151" t="s">
        <v>344</v>
      </c>
      <c r="G196" s="244" t="s">
        <v>342</v>
      </c>
      <c r="H196" s="152">
        <v>696124</v>
      </c>
      <c r="I196" s="153" t="s">
        <v>297</v>
      </c>
      <c r="J196" s="151"/>
      <c r="K196" s="153" t="s">
        <v>297</v>
      </c>
      <c r="L196" s="154"/>
    </row>
    <row r="197" spans="2:12" ht="42" customHeight="1" x14ac:dyDescent="0.2">
      <c r="B197" s="150" t="s">
        <v>302</v>
      </c>
      <c r="C197" s="361">
        <v>46156</v>
      </c>
      <c r="D197" s="362"/>
      <c r="E197" s="156" t="s">
        <v>341</v>
      </c>
      <c r="F197" s="151" t="s">
        <v>316</v>
      </c>
      <c r="G197" s="244" t="s">
        <v>342</v>
      </c>
      <c r="H197" s="152">
        <v>69755</v>
      </c>
      <c r="I197" s="153" t="s">
        <v>297</v>
      </c>
      <c r="J197" s="151"/>
      <c r="K197" s="153" t="s">
        <v>297</v>
      </c>
      <c r="L197" s="154"/>
    </row>
    <row r="198" spans="2:12" ht="36.75" customHeight="1" x14ac:dyDescent="0.2">
      <c r="B198" s="150" t="s">
        <v>302</v>
      </c>
      <c r="C198" s="361">
        <v>46156</v>
      </c>
      <c r="D198" s="362"/>
      <c r="E198" s="156" t="s">
        <v>341</v>
      </c>
      <c r="F198" s="242" t="s">
        <v>345</v>
      </c>
      <c r="G198" s="244" t="s">
        <v>342</v>
      </c>
      <c r="H198" s="152">
        <v>1494600</v>
      </c>
      <c r="I198" s="153" t="s">
        <v>297</v>
      </c>
      <c r="J198" s="151"/>
      <c r="K198" s="153" t="s">
        <v>297</v>
      </c>
      <c r="L198" s="154"/>
    </row>
    <row r="199" spans="2:12" ht="95.25" customHeight="1" x14ac:dyDescent="0.2">
      <c r="B199" s="150" t="s">
        <v>303</v>
      </c>
      <c r="C199" s="361">
        <v>46171</v>
      </c>
      <c r="D199" s="362"/>
      <c r="E199" s="155" t="s">
        <v>346</v>
      </c>
      <c r="F199" s="151" t="s">
        <v>309</v>
      </c>
      <c r="G199" s="139" t="s">
        <v>305</v>
      </c>
      <c r="H199" s="152">
        <v>9000000</v>
      </c>
      <c r="I199" s="153" t="s">
        <v>297</v>
      </c>
      <c r="J199" s="151"/>
      <c r="K199" s="153" t="s">
        <v>297</v>
      </c>
      <c r="L199" s="154"/>
    </row>
    <row r="200" spans="2:12" ht="37.5" customHeight="1" x14ac:dyDescent="0.2">
      <c r="B200" s="150" t="s">
        <v>304</v>
      </c>
      <c r="C200" s="361">
        <v>46182</v>
      </c>
      <c r="D200" s="368"/>
      <c r="E200" s="155" t="s">
        <v>347</v>
      </c>
      <c r="F200" s="151" t="s">
        <v>309</v>
      </c>
      <c r="G200" s="139" t="s">
        <v>313</v>
      </c>
      <c r="H200" s="152">
        <v>4999600</v>
      </c>
      <c r="I200" s="153" t="s">
        <v>297</v>
      </c>
      <c r="J200" s="151"/>
      <c r="K200" s="153" t="s">
        <v>297</v>
      </c>
      <c r="L200" s="154"/>
    </row>
    <row r="201" spans="2:12" ht="45" customHeight="1" x14ac:dyDescent="0.2">
      <c r="B201" s="150" t="s">
        <v>312</v>
      </c>
      <c r="C201" s="361">
        <v>46185</v>
      </c>
      <c r="D201" s="362"/>
      <c r="E201" s="232" t="s">
        <v>348</v>
      </c>
      <c r="F201" s="140" t="s">
        <v>345</v>
      </c>
      <c r="G201" s="139" t="s">
        <v>315</v>
      </c>
      <c r="H201" s="152">
        <v>16000000</v>
      </c>
      <c r="I201" s="153" t="s">
        <v>297</v>
      </c>
      <c r="J201" s="151"/>
      <c r="K201" s="153" t="s">
        <v>297</v>
      </c>
      <c r="L201" s="154"/>
    </row>
    <row r="202" spans="2:12" ht="49.5" customHeight="1" x14ac:dyDescent="0.2">
      <c r="B202" s="150" t="s">
        <v>312</v>
      </c>
      <c r="C202" s="361">
        <v>46185</v>
      </c>
      <c r="D202" s="362"/>
      <c r="E202" s="232" t="s">
        <v>348</v>
      </c>
      <c r="F202" s="242" t="s">
        <v>350</v>
      </c>
      <c r="G202" s="244" t="s">
        <v>315</v>
      </c>
      <c r="H202" s="152">
        <v>13000000</v>
      </c>
      <c r="I202" s="153" t="s">
        <v>297</v>
      </c>
      <c r="J202" s="151"/>
      <c r="K202" s="153" t="s">
        <v>297</v>
      </c>
      <c r="L202" s="154"/>
    </row>
    <row r="203" spans="2:12" ht="33.75" customHeight="1" x14ac:dyDescent="0.2">
      <c r="B203" s="150" t="s">
        <v>312</v>
      </c>
      <c r="C203" s="361">
        <v>46185</v>
      </c>
      <c r="D203" s="362"/>
      <c r="E203" s="232" t="s">
        <v>349</v>
      </c>
      <c r="F203" s="242" t="s">
        <v>345</v>
      </c>
      <c r="G203" s="244" t="s">
        <v>314</v>
      </c>
      <c r="H203" s="152">
        <v>374000</v>
      </c>
      <c r="I203" s="153" t="s">
        <v>297</v>
      </c>
      <c r="J203" s="151"/>
      <c r="K203" s="153" t="s">
        <v>297</v>
      </c>
      <c r="L203" s="154"/>
    </row>
    <row r="204" spans="2:12" ht="11.25" customHeight="1" thickBot="1" x14ac:dyDescent="0.25">
      <c r="B204" s="129"/>
      <c r="C204" s="130"/>
      <c r="D204" s="131"/>
      <c r="E204" s="132"/>
      <c r="F204" s="131"/>
      <c r="G204" s="133"/>
      <c r="H204" s="134">
        <f>SUM(H191:H203)</f>
        <v>54350200</v>
      </c>
      <c r="I204" s="131"/>
      <c r="J204" s="131"/>
      <c r="K204" s="131"/>
      <c r="L204" s="131"/>
    </row>
    <row r="205" spans="2:12" ht="15" hidden="1" thickBot="1" x14ac:dyDescent="0.25">
      <c r="C205" s="117"/>
      <c r="D205" s="117"/>
      <c r="E205" s="117"/>
      <c r="H205" s="117"/>
      <c r="I205" s="117"/>
    </row>
    <row r="206" spans="2:12" ht="15" hidden="1" thickBot="1" x14ac:dyDescent="0.25">
      <c r="C206" s="117"/>
      <c r="D206" s="117"/>
      <c r="E206" s="117"/>
      <c r="H206" s="117"/>
      <c r="I206" s="117"/>
    </row>
    <row r="207" spans="2:12" ht="19.5" customHeight="1" thickBot="1" x14ac:dyDescent="0.25">
      <c r="B207" s="284" t="s">
        <v>46</v>
      </c>
      <c r="C207" s="277"/>
      <c r="D207" s="277"/>
      <c r="E207" s="277"/>
      <c r="F207" s="277"/>
      <c r="G207" s="277"/>
      <c r="H207" s="277"/>
      <c r="I207" s="277"/>
      <c r="J207" s="277"/>
      <c r="K207" s="277"/>
      <c r="L207" s="276"/>
    </row>
    <row r="208" spans="2:12" ht="12" customHeight="1" thickBot="1" x14ac:dyDescent="0.25">
      <c r="B208" s="117"/>
      <c r="C208" s="117"/>
      <c r="D208" s="117"/>
      <c r="E208" s="117"/>
      <c r="F208" s="117"/>
      <c r="G208" s="117"/>
      <c r="H208" s="117"/>
      <c r="I208" s="117"/>
      <c r="J208" s="117"/>
      <c r="K208" s="117"/>
      <c r="L208" s="117"/>
    </row>
    <row r="209" spans="2:12" ht="16.5" thickBot="1" x14ac:dyDescent="0.3">
      <c r="B209" s="285" t="s">
        <v>36</v>
      </c>
      <c r="C209" s="286"/>
      <c r="D209" s="286"/>
      <c r="E209" s="286"/>
      <c r="F209" s="286"/>
      <c r="G209" s="286"/>
      <c r="H209" s="286"/>
      <c r="I209" s="286"/>
      <c r="J209" s="286"/>
      <c r="K209" s="286"/>
      <c r="L209" s="287"/>
    </row>
    <row r="210" spans="2:12" ht="12" customHeight="1" thickBot="1" x14ac:dyDescent="0.3">
      <c r="B210" s="123"/>
      <c r="C210" s="123"/>
      <c r="D210" s="123"/>
      <c r="E210" s="123"/>
      <c r="F210" s="123"/>
      <c r="G210" s="123"/>
      <c r="H210" s="123"/>
      <c r="I210" s="123"/>
      <c r="J210" s="123"/>
      <c r="K210" s="123"/>
      <c r="L210" s="123"/>
    </row>
    <row r="211" spans="2:12" ht="16.5" customHeight="1" thickBot="1" x14ac:dyDescent="0.25">
      <c r="B211" s="1" t="s">
        <v>31</v>
      </c>
      <c r="C211" s="288" t="s">
        <v>317</v>
      </c>
      <c r="D211" s="289"/>
      <c r="E211" s="289"/>
      <c r="F211" s="289"/>
      <c r="G211" s="289"/>
      <c r="H211" s="289"/>
      <c r="I211" s="289"/>
      <c r="J211" s="289"/>
      <c r="K211" s="289"/>
      <c r="L211" s="290"/>
    </row>
    <row r="212" spans="2:12" ht="9.75" customHeight="1" thickBot="1" x14ac:dyDescent="0.25"/>
    <row r="213" spans="2:12" ht="22.5" customHeight="1" thickBot="1" x14ac:dyDescent="0.25">
      <c r="B213" s="1" t="s">
        <v>32</v>
      </c>
      <c r="C213" s="288"/>
      <c r="D213" s="289"/>
      <c r="E213" s="289"/>
      <c r="F213" s="289"/>
      <c r="G213" s="289"/>
      <c r="H213" s="289"/>
      <c r="I213" s="289"/>
      <c r="J213" s="289"/>
      <c r="K213" s="289"/>
      <c r="L213" s="290"/>
    </row>
    <row r="214" spans="2:12" ht="10.5" customHeight="1" thickBot="1" x14ac:dyDescent="0.25"/>
    <row r="215" spans="2:12" ht="17.25" customHeight="1" thickBot="1" x14ac:dyDescent="0.25">
      <c r="B215" s="1" t="s">
        <v>33</v>
      </c>
      <c r="C215" s="288" t="s">
        <v>320</v>
      </c>
      <c r="D215" s="289"/>
      <c r="E215" s="289"/>
      <c r="F215" s="289"/>
      <c r="G215" s="289"/>
      <c r="H215" s="289"/>
      <c r="I215" s="289"/>
      <c r="J215" s="289"/>
      <c r="K215" s="289"/>
      <c r="L215" s="290"/>
    </row>
    <row r="217" spans="2:12" x14ac:dyDescent="0.2">
      <c r="C217" s="363"/>
      <c r="D217" s="363"/>
      <c r="E217" s="363"/>
      <c r="F217" s="363"/>
      <c r="G217" s="363"/>
      <c r="H217" s="363"/>
      <c r="I217" s="363"/>
      <c r="J217" s="363"/>
    </row>
  </sheetData>
  <protectedRanges>
    <protectedRange sqref="E191" name="Rango1_2_1_1_1_5"/>
    <protectedRange sqref="E199:E203" name="Rango1_2_1_1_1_1_2"/>
    <protectedRange sqref="E193:E198" name="Rango1_2_1_1_1_7"/>
    <protectedRange sqref="E204" name="Rango1_2_1_1_1_1_3"/>
  </protectedRanges>
  <mergeCells count="211">
    <mergeCell ref="H51:L51"/>
    <mergeCell ref="H52:L52"/>
    <mergeCell ref="H57:L57"/>
    <mergeCell ref="H58:L58"/>
    <mergeCell ref="H59:L59"/>
    <mergeCell ref="H60:L60"/>
    <mergeCell ref="H61:L61"/>
    <mergeCell ref="H62:L62"/>
    <mergeCell ref="H74:L74"/>
    <mergeCell ref="H53:L53"/>
    <mergeCell ref="H54:L54"/>
    <mergeCell ref="H55:L55"/>
    <mergeCell ref="H56:L56"/>
    <mergeCell ref="H63:L63"/>
    <mergeCell ref="H64:L64"/>
    <mergeCell ref="H65:L65"/>
    <mergeCell ref="H66:L66"/>
    <mergeCell ref="H67:L67"/>
    <mergeCell ref="H68:L68"/>
    <mergeCell ref="H69:L69"/>
    <mergeCell ref="H70:L70"/>
    <mergeCell ref="H71:L71"/>
    <mergeCell ref="H72:L72"/>
    <mergeCell ref="H73:L73"/>
    <mergeCell ref="E28:L28"/>
    <mergeCell ref="E29:L36"/>
    <mergeCell ref="B41:L41"/>
    <mergeCell ref="H45:L45"/>
    <mergeCell ref="H46:L46"/>
    <mergeCell ref="H47:L47"/>
    <mergeCell ref="H48:L48"/>
    <mergeCell ref="H49:L49"/>
    <mergeCell ref="H50:L50"/>
    <mergeCell ref="B42:D42"/>
    <mergeCell ref="E42:E43"/>
    <mergeCell ref="F42:F43"/>
    <mergeCell ref="G42:G43"/>
    <mergeCell ref="H42:L43"/>
    <mergeCell ref="H44:L44"/>
    <mergeCell ref="B1:L1"/>
    <mergeCell ref="B2:L2"/>
    <mergeCell ref="B3:L3"/>
    <mergeCell ref="B4:L4"/>
    <mergeCell ref="B5:L5"/>
    <mergeCell ref="B6:L6"/>
    <mergeCell ref="B23:L23"/>
    <mergeCell ref="B25:L25"/>
    <mergeCell ref="B26:L26"/>
    <mergeCell ref="B17:C17"/>
    <mergeCell ref="F17:L17"/>
    <mergeCell ref="B19:C19"/>
    <mergeCell ref="F19:L19"/>
    <mergeCell ref="B21:C21"/>
    <mergeCell ref="F21:I21"/>
    <mergeCell ref="D19:E19"/>
    <mergeCell ref="B7:L7"/>
    <mergeCell ref="B9:L9"/>
    <mergeCell ref="B11:L11"/>
    <mergeCell ref="B13:C13"/>
    <mergeCell ref="F13:L13"/>
    <mergeCell ref="B15:C15"/>
    <mergeCell ref="F15:L15"/>
    <mergeCell ref="H83:L83"/>
    <mergeCell ref="H84:L84"/>
    <mergeCell ref="H85:L85"/>
    <mergeCell ref="H86:L86"/>
    <mergeCell ref="H75:L75"/>
    <mergeCell ref="H76:L76"/>
    <mergeCell ref="H77:L77"/>
    <mergeCell ref="H78:L78"/>
    <mergeCell ref="H79:L79"/>
    <mergeCell ref="H80:L80"/>
    <mergeCell ref="H82:L82"/>
    <mergeCell ref="H81:L81"/>
    <mergeCell ref="H93:L93"/>
    <mergeCell ref="H94:L94"/>
    <mergeCell ref="H95:L95"/>
    <mergeCell ref="H96:L96"/>
    <mergeCell ref="H97:L97"/>
    <mergeCell ref="H98:L98"/>
    <mergeCell ref="H87:L87"/>
    <mergeCell ref="H88:L88"/>
    <mergeCell ref="H89:L89"/>
    <mergeCell ref="H90:L90"/>
    <mergeCell ref="H91:L91"/>
    <mergeCell ref="H92:L92"/>
    <mergeCell ref="H105:L105"/>
    <mergeCell ref="H106:L106"/>
    <mergeCell ref="H107:L107"/>
    <mergeCell ref="H108:L108"/>
    <mergeCell ref="H109:L109"/>
    <mergeCell ref="H110:L110"/>
    <mergeCell ref="H99:L99"/>
    <mergeCell ref="H100:L100"/>
    <mergeCell ref="H101:L101"/>
    <mergeCell ref="H102:L102"/>
    <mergeCell ref="H103:L103"/>
    <mergeCell ref="H104:L104"/>
    <mergeCell ref="H116:L116"/>
    <mergeCell ref="H118:L118"/>
    <mergeCell ref="H119:L119"/>
    <mergeCell ref="H120:L120"/>
    <mergeCell ref="H121:L121"/>
    <mergeCell ref="H122:L122"/>
    <mergeCell ref="H111:L111"/>
    <mergeCell ref="H112:L112"/>
    <mergeCell ref="H113:L113"/>
    <mergeCell ref="H114:L114"/>
    <mergeCell ref="H115:L115"/>
    <mergeCell ref="H117:L117"/>
    <mergeCell ref="H129:L129"/>
    <mergeCell ref="H130:L130"/>
    <mergeCell ref="H131:L131"/>
    <mergeCell ref="H132:L132"/>
    <mergeCell ref="H133:L133"/>
    <mergeCell ref="H134:L134"/>
    <mergeCell ref="H123:L123"/>
    <mergeCell ref="H124:L124"/>
    <mergeCell ref="H125:L125"/>
    <mergeCell ref="H126:L126"/>
    <mergeCell ref="H127:L127"/>
    <mergeCell ref="H128:L128"/>
    <mergeCell ref="H144:L144"/>
    <mergeCell ref="H145:L145"/>
    <mergeCell ref="H146:L146"/>
    <mergeCell ref="H135:L135"/>
    <mergeCell ref="H136:L136"/>
    <mergeCell ref="H137:L137"/>
    <mergeCell ref="H138:L138"/>
    <mergeCell ref="H139:L139"/>
    <mergeCell ref="H140:L140"/>
    <mergeCell ref="C215:L215"/>
    <mergeCell ref="C217:J217"/>
    <mergeCell ref="C191:D191"/>
    <mergeCell ref="C192:D192"/>
    <mergeCell ref="C200:D200"/>
    <mergeCell ref="C202:D202"/>
    <mergeCell ref="C203:D203"/>
    <mergeCell ref="B184:L184"/>
    <mergeCell ref="B187:L187"/>
    <mergeCell ref="B189:B190"/>
    <mergeCell ref="C189:D189"/>
    <mergeCell ref="E189:E190"/>
    <mergeCell ref="F189:G189"/>
    <mergeCell ref="H189:H190"/>
    <mergeCell ref="I189:J189"/>
    <mergeCell ref="K189:L189"/>
    <mergeCell ref="C190:D190"/>
    <mergeCell ref="C193:D193"/>
    <mergeCell ref="C195:D195"/>
    <mergeCell ref="C196:D196"/>
    <mergeCell ref="C197:D197"/>
    <mergeCell ref="C198:D198"/>
    <mergeCell ref="C199:D199"/>
    <mergeCell ref="C213:L213"/>
    <mergeCell ref="B176:L176"/>
    <mergeCell ref="B178:B179"/>
    <mergeCell ref="C178:D179"/>
    <mergeCell ref="E178:E179"/>
    <mergeCell ref="F178:L178"/>
    <mergeCell ref="F179:G179"/>
    <mergeCell ref="J179:L179"/>
    <mergeCell ref="C180:D180"/>
    <mergeCell ref="E180:E183"/>
    <mergeCell ref="F180:G183"/>
    <mergeCell ref="H180:H183"/>
    <mergeCell ref="I180:I183"/>
    <mergeCell ref="J180:L183"/>
    <mergeCell ref="C181:D181"/>
    <mergeCell ref="C182:D182"/>
    <mergeCell ref="C183:D183"/>
    <mergeCell ref="C201:D201"/>
    <mergeCell ref="B207:L207"/>
    <mergeCell ref="B209:L209"/>
    <mergeCell ref="C211:L211"/>
    <mergeCell ref="F170:G170"/>
    <mergeCell ref="C171:D171"/>
    <mergeCell ref="F171:G171"/>
    <mergeCell ref="C172:D172"/>
    <mergeCell ref="F172:G172"/>
    <mergeCell ref="C173:D173"/>
    <mergeCell ref="F173:G173"/>
    <mergeCell ref="H169:L174"/>
    <mergeCell ref="C170:D170"/>
    <mergeCell ref="C174:D174"/>
    <mergeCell ref="F174:G174"/>
    <mergeCell ref="C194:D194"/>
    <mergeCell ref="M137:AE137"/>
    <mergeCell ref="M142:AT142"/>
    <mergeCell ref="B167:L167"/>
    <mergeCell ref="C168:D168"/>
    <mergeCell ref="F168:G168"/>
    <mergeCell ref="H168:L168"/>
    <mergeCell ref="C169:D169"/>
    <mergeCell ref="F169:G169"/>
    <mergeCell ref="B153:C153"/>
    <mergeCell ref="H153:L153"/>
    <mergeCell ref="B162:L162"/>
    <mergeCell ref="C164:D164"/>
    <mergeCell ref="F164:L164"/>
    <mergeCell ref="C165:D165"/>
    <mergeCell ref="F165:L165"/>
    <mergeCell ref="H147:L147"/>
    <mergeCell ref="H148:L148"/>
    <mergeCell ref="H149:L149"/>
    <mergeCell ref="H150:L150"/>
    <mergeCell ref="H151:L151"/>
    <mergeCell ref="H152:L152"/>
    <mergeCell ref="H141:L141"/>
    <mergeCell ref="H142:L142"/>
    <mergeCell ref="H143:L143"/>
  </mergeCells>
  <pageMargins left="0" right="0" top="0.35433070866141736" bottom="0.35433070866141736" header="0" footer="0"/>
  <pageSetup paperSize="5" scale="9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6794-5548-4B6F-9486-28A139C5A32E}">
  <dimension ref="A1"/>
  <sheetViews>
    <sheetView topLeftCell="A13" workbookViewId="0">
      <selection activeCell="H13" sqref="H13"/>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3"/>
  <sheetViews>
    <sheetView topLeftCell="A86" workbookViewId="0">
      <selection sqref="A1:G112"/>
    </sheetView>
  </sheetViews>
  <sheetFormatPr baseColWidth="10" defaultRowHeight="15" x14ac:dyDescent="0.25"/>
  <cols>
    <col min="2" max="2" width="6.42578125" bestFit="1" customWidth="1"/>
    <col min="3" max="3" width="5.42578125" bestFit="1" customWidth="1"/>
    <col min="4" max="4" width="48.7109375" bestFit="1" customWidth="1"/>
    <col min="7" max="7" width="23" bestFit="1" customWidth="1"/>
  </cols>
  <sheetData>
    <row r="1" spans="1:7" x14ac:dyDescent="0.25">
      <c r="A1" s="427"/>
      <c r="B1" s="259"/>
      <c r="C1" s="259"/>
      <c r="D1" s="259"/>
      <c r="E1" s="259"/>
      <c r="F1" s="259"/>
      <c r="G1" s="259"/>
    </row>
    <row r="2" spans="1:7" x14ac:dyDescent="0.25">
      <c r="A2" s="423"/>
      <c r="B2" s="424"/>
      <c r="C2" s="424"/>
      <c r="D2" s="425"/>
      <c r="E2" s="428"/>
      <c r="F2" s="428"/>
      <c r="G2" s="430"/>
    </row>
    <row r="3" spans="1:7" ht="15.75" thickBot="1" x14ac:dyDescent="0.3">
      <c r="A3" s="91"/>
      <c r="B3" s="92"/>
      <c r="C3" s="92"/>
      <c r="D3" s="426"/>
      <c r="E3" s="429"/>
      <c r="F3" s="429"/>
      <c r="G3" s="431"/>
    </row>
    <row r="4" spans="1:7" x14ac:dyDescent="0.25">
      <c r="A4" s="86"/>
      <c r="B4" s="87"/>
      <c r="C4" s="87"/>
      <c r="D4" s="88"/>
      <c r="E4" s="89"/>
      <c r="F4" s="89"/>
      <c r="G4" s="90"/>
    </row>
    <row r="5" spans="1:7" x14ac:dyDescent="0.25">
      <c r="A5" s="70"/>
      <c r="B5" s="29"/>
      <c r="C5" s="29"/>
      <c r="D5" s="51"/>
      <c r="E5" s="68"/>
      <c r="F5" s="68"/>
      <c r="G5" s="69"/>
    </row>
    <row r="6" spans="1:7" x14ac:dyDescent="0.25">
      <c r="A6" s="71"/>
      <c r="B6" s="30"/>
      <c r="C6" s="30"/>
      <c r="D6" s="52"/>
      <c r="E6" s="68"/>
      <c r="F6" s="68"/>
      <c r="G6" s="69"/>
    </row>
    <row r="7" spans="1:7" x14ac:dyDescent="0.25">
      <c r="A7" s="71"/>
      <c r="B7" s="30"/>
      <c r="C7" s="30"/>
      <c r="D7" s="52"/>
      <c r="E7" s="68"/>
      <c r="F7" s="68"/>
      <c r="G7" s="69"/>
    </row>
    <row r="8" spans="1:7" x14ac:dyDescent="0.25">
      <c r="A8" s="71"/>
      <c r="B8" s="30"/>
      <c r="C8" s="30"/>
      <c r="D8" s="52"/>
      <c r="E8" s="68"/>
      <c r="F8" s="68"/>
      <c r="G8" s="69"/>
    </row>
    <row r="9" spans="1:7" x14ac:dyDescent="0.25">
      <c r="A9" s="72"/>
      <c r="B9" s="31"/>
      <c r="C9" s="31"/>
      <c r="D9" s="53"/>
      <c r="E9" s="68"/>
      <c r="F9" s="68"/>
      <c r="G9" s="69"/>
    </row>
    <row r="10" spans="1:7" x14ac:dyDescent="0.25">
      <c r="A10" s="72"/>
      <c r="B10" s="32"/>
      <c r="C10" s="32"/>
      <c r="D10" s="53"/>
      <c r="E10" s="68"/>
      <c r="F10" s="68"/>
      <c r="G10" s="69"/>
    </row>
    <row r="11" spans="1:7" x14ac:dyDescent="0.25">
      <c r="A11" s="73"/>
      <c r="B11" s="33"/>
      <c r="C11" s="33"/>
      <c r="D11" s="44"/>
      <c r="E11" s="68"/>
      <c r="F11" s="68"/>
      <c r="G11" s="69"/>
    </row>
    <row r="12" spans="1:7" x14ac:dyDescent="0.25">
      <c r="A12" s="73"/>
      <c r="B12" s="34"/>
      <c r="C12" s="34"/>
      <c r="D12" s="45"/>
      <c r="E12" s="68"/>
      <c r="F12" s="68"/>
      <c r="G12" s="69"/>
    </row>
    <row r="13" spans="1:7" x14ac:dyDescent="0.25">
      <c r="A13" s="72"/>
      <c r="B13" s="32"/>
      <c r="C13" s="32"/>
      <c r="D13" s="53"/>
      <c r="E13" s="68"/>
      <c r="F13" s="68"/>
      <c r="G13" s="69"/>
    </row>
    <row r="14" spans="1:7" x14ac:dyDescent="0.25">
      <c r="A14" s="74"/>
      <c r="B14" s="34"/>
      <c r="C14" s="34"/>
      <c r="D14" s="54"/>
      <c r="E14" s="68"/>
      <c r="F14" s="68"/>
      <c r="G14" s="69"/>
    </row>
    <row r="15" spans="1:7" x14ac:dyDescent="0.25">
      <c r="A15" s="74"/>
      <c r="B15" s="34"/>
      <c r="C15" s="34"/>
      <c r="D15" s="54"/>
      <c r="E15" s="68"/>
      <c r="F15" s="68"/>
      <c r="G15" s="69"/>
    </row>
    <row r="16" spans="1:7" x14ac:dyDescent="0.25">
      <c r="A16" s="73"/>
      <c r="B16" s="33"/>
      <c r="C16" s="33"/>
      <c r="D16" s="44"/>
      <c r="E16" s="68"/>
      <c r="F16" s="68"/>
      <c r="G16" s="69"/>
    </row>
    <row r="17" spans="1:7" x14ac:dyDescent="0.25">
      <c r="A17" s="74"/>
      <c r="B17" s="34"/>
      <c r="C17" s="34"/>
      <c r="D17" s="54"/>
      <c r="E17" s="68"/>
      <c r="F17" s="68"/>
      <c r="G17" s="69"/>
    </row>
    <row r="18" spans="1:7" x14ac:dyDescent="0.25">
      <c r="A18" s="74"/>
      <c r="B18" s="34"/>
      <c r="C18" s="34"/>
      <c r="D18" s="54"/>
      <c r="E18" s="68"/>
      <c r="F18" s="68"/>
      <c r="G18" s="69"/>
    </row>
    <row r="19" spans="1:7" x14ac:dyDescent="0.25">
      <c r="A19" s="75"/>
      <c r="B19" s="36"/>
      <c r="C19" s="36"/>
      <c r="D19" s="55"/>
      <c r="E19" s="68"/>
      <c r="F19" s="68"/>
      <c r="G19" s="69"/>
    </row>
    <row r="20" spans="1:7" x14ac:dyDescent="0.25">
      <c r="A20" s="74"/>
      <c r="B20" s="34"/>
      <c r="C20" s="34"/>
      <c r="D20" s="54"/>
      <c r="E20" s="68"/>
      <c r="F20" s="68"/>
      <c r="G20" s="69"/>
    </row>
    <row r="21" spans="1:7" x14ac:dyDescent="0.25">
      <c r="A21" s="75"/>
      <c r="B21" s="36"/>
      <c r="C21" s="36"/>
      <c r="D21" s="55"/>
      <c r="E21" s="68"/>
      <c r="F21" s="68"/>
      <c r="G21" s="69"/>
    </row>
    <row r="22" spans="1:7" x14ac:dyDescent="0.25">
      <c r="A22" s="73"/>
      <c r="B22" s="33"/>
      <c r="C22" s="33"/>
      <c r="D22" s="45"/>
      <c r="E22" s="68"/>
      <c r="F22" s="68"/>
      <c r="G22" s="69"/>
    </row>
    <row r="23" spans="1:7" x14ac:dyDescent="0.25">
      <c r="A23" s="74"/>
      <c r="B23" s="34"/>
      <c r="C23" s="34"/>
      <c r="D23" s="54"/>
      <c r="E23" s="68"/>
      <c r="F23" s="68"/>
      <c r="G23" s="69"/>
    </row>
    <row r="24" spans="1:7" x14ac:dyDescent="0.25">
      <c r="A24" s="74"/>
      <c r="B24" s="34"/>
      <c r="C24" s="34"/>
      <c r="D24" s="54"/>
      <c r="E24" s="68"/>
      <c r="F24" s="68"/>
      <c r="G24" s="69"/>
    </row>
    <row r="25" spans="1:7" x14ac:dyDescent="0.25">
      <c r="A25" s="73"/>
      <c r="B25" s="33"/>
      <c r="C25" s="33"/>
      <c r="D25" s="44"/>
      <c r="E25" s="68"/>
      <c r="F25" s="68"/>
      <c r="G25" s="69"/>
    </row>
    <row r="26" spans="1:7" x14ac:dyDescent="0.25">
      <c r="A26" s="74"/>
      <c r="B26" s="34"/>
      <c r="C26" s="34"/>
      <c r="D26" s="54"/>
      <c r="E26" s="68"/>
      <c r="F26" s="68"/>
      <c r="G26" s="69"/>
    </row>
    <row r="27" spans="1:7" x14ac:dyDescent="0.25">
      <c r="A27" s="75"/>
      <c r="B27" s="36"/>
      <c r="C27" s="36"/>
      <c r="D27" s="55"/>
      <c r="E27" s="68"/>
      <c r="F27" s="68"/>
      <c r="G27" s="69"/>
    </row>
    <row r="28" spans="1:7" x14ac:dyDescent="0.25">
      <c r="A28" s="73"/>
      <c r="B28" s="34"/>
      <c r="C28" s="34"/>
      <c r="D28" s="44"/>
      <c r="E28" s="68"/>
      <c r="F28" s="68"/>
      <c r="G28" s="69"/>
    </row>
    <row r="29" spans="1:7" x14ac:dyDescent="0.25">
      <c r="A29" s="73"/>
      <c r="B29" s="34"/>
      <c r="C29" s="34"/>
      <c r="D29" s="44"/>
      <c r="E29" s="68"/>
      <c r="F29" s="68"/>
      <c r="G29" s="69"/>
    </row>
    <row r="30" spans="1:7" x14ac:dyDescent="0.25">
      <c r="A30" s="73"/>
      <c r="B30" s="34"/>
      <c r="C30" s="34"/>
      <c r="D30" s="44"/>
      <c r="E30" s="68"/>
      <c r="F30" s="68"/>
      <c r="G30" s="69"/>
    </row>
    <row r="31" spans="1:7" x14ac:dyDescent="0.25">
      <c r="A31" s="75"/>
      <c r="B31" s="36"/>
      <c r="C31" s="36"/>
      <c r="D31" s="56"/>
      <c r="E31" s="68"/>
      <c r="F31" s="68"/>
      <c r="G31" s="69"/>
    </row>
    <row r="32" spans="1:7" x14ac:dyDescent="0.25">
      <c r="A32" s="76"/>
      <c r="B32" s="36"/>
      <c r="C32" s="36"/>
      <c r="D32" s="46"/>
      <c r="E32" s="68"/>
      <c r="F32" s="68"/>
      <c r="G32" s="69"/>
    </row>
    <row r="33" spans="1:7" x14ac:dyDescent="0.25">
      <c r="A33" s="77"/>
      <c r="B33" s="37"/>
      <c r="C33" s="37"/>
      <c r="D33" s="57"/>
      <c r="E33" s="68"/>
      <c r="F33" s="68"/>
      <c r="G33" s="69"/>
    </row>
    <row r="34" spans="1:7" x14ac:dyDescent="0.25">
      <c r="A34" s="74"/>
      <c r="B34" s="34"/>
      <c r="C34" s="34"/>
      <c r="D34" s="54"/>
      <c r="E34" s="68"/>
      <c r="F34" s="68"/>
      <c r="G34" s="69"/>
    </row>
    <row r="35" spans="1:7" x14ac:dyDescent="0.25">
      <c r="A35" s="74"/>
      <c r="B35" s="34"/>
      <c r="C35" s="34"/>
      <c r="D35" s="54"/>
      <c r="E35" s="68"/>
      <c r="F35" s="68"/>
      <c r="G35" s="69"/>
    </row>
    <row r="36" spans="1:7" x14ac:dyDescent="0.25">
      <c r="A36" s="74"/>
      <c r="B36" s="34"/>
      <c r="C36" s="34"/>
      <c r="D36" s="54"/>
      <c r="E36" s="68"/>
      <c r="F36" s="68"/>
      <c r="G36" s="69"/>
    </row>
    <row r="37" spans="1:7" x14ac:dyDescent="0.25">
      <c r="A37" s="74"/>
      <c r="B37" s="34"/>
      <c r="C37" s="34"/>
      <c r="D37" s="54"/>
      <c r="E37" s="68"/>
      <c r="F37" s="68"/>
      <c r="G37" s="69"/>
    </row>
    <row r="38" spans="1:7" x14ac:dyDescent="0.25">
      <c r="A38" s="73"/>
      <c r="B38" s="33"/>
      <c r="C38" s="33"/>
      <c r="D38" s="44"/>
      <c r="E38" s="68"/>
      <c r="F38" s="68"/>
      <c r="G38" s="69"/>
    </row>
    <row r="39" spans="1:7" x14ac:dyDescent="0.25">
      <c r="A39" s="74"/>
      <c r="B39" s="34"/>
      <c r="C39" s="34"/>
      <c r="D39" s="54"/>
      <c r="E39" s="68"/>
      <c r="F39" s="68"/>
      <c r="G39" s="69"/>
    </row>
    <row r="40" spans="1:7" x14ac:dyDescent="0.25">
      <c r="A40" s="74"/>
      <c r="B40" s="34"/>
      <c r="C40" s="34"/>
      <c r="D40" s="45"/>
      <c r="E40" s="68"/>
      <c r="F40" s="68"/>
      <c r="G40" s="69"/>
    </row>
    <row r="41" spans="1:7" x14ac:dyDescent="0.25">
      <c r="A41" s="74"/>
      <c r="B41" s="34"/>
      <c r="C41" s="34"/>
      <c r="D41" s="45"/>
      <c r="E41" s="68"/>
      <c r="F41" s="68"/>
      <c r="G41" s="69"/>
    </row>
    <row r="42" spans="1:7" x14ac:dyDescent="0.25">
      <c r="A42" s="75"/>
      <c r="B42" s="36"/>
      <c r="C42" s="36"/>
      <c r="D42" s="58"/>
      <c r="E42" s="68"/>
      <c r="F42" s="68"/>
      <c r="G42" s="69"/>
    </row>
    <row r="43" spans="1:7" x14ac:dyDescent="0.25">
      <c r="A43" s="77"/>
      <c r="B43" s="37"/>
      <c r="C43" s="37"/>
      <c r="D43" s="47"/>
      <c r="E43" s="68"/>
      <c r="F43" s="68"/>
      <c r="G43" s="69"/>
    </row>
    <row r="44" spans="1:7" x14ac:dyDescent="0.25">
      <c r="A44" s="77"/>
      <c r="B44" s="37"/>
      <c r="C44" s="37"/>
      <c r="D44" s="47"/>
      <c r="E44" s="68"/>
      <c r="F44" s="68"/>
      <c r="G44" s="69"/>
    </row>
    <row r="45" spans="1:7" x14ac:dyDescent="0.25">
      <c r="A45" s="74"/>
      <c r="B45" s="34"/>
      <c r="C45" s="34"/>
      <c r="D45" s="48"/>
      <c r="E45" s="68"/>
      <c r="F45" s="68"/>
      <c r="G45" s="69"/>
    </row>
    <row r="46" spans="1:7" x14ac:dyDescent="0.25">
      <c r="A46" s="74"/>
      <c r="B46" s="34"/>
      <c r="C46" s="34"/>
      <c r="D46" s="48"/>
      <c r="E46" s="68"/>
      <c r="F46" s="68"/>
      <c r="G46" s="69"/>
    </row>
    <row r="47" spans="1:7" x14ac:dyDescent="0.25">
      <c r="A47" s="74"/>
      <c r="B47" s="34"/>
      <c r="C47" s="34"/>
      <c r="D47" s="48"/>
      <c r="E47" s="68"/>
      <c r="F47" s="68"/>
      <c r="G47" s="69"/>
    </row>
    <row r="48" spans="1:7" x14ac:dyDescent="0.25">
      <c r="A48" s="78"/>
      <c r="B48" s="38"/>
      <c r="C48" s="38"/>
      <c r="D48" s="47"/>
      <c r="E48" s="68"/>
      <c r="F48" s="68"/>
      <c r="G48" s="69"/>
    </row>
    <row r="49" spans="1:7" x14ac:dyDescent="0.25">
      <c r="A49" s="74"/>
      <c r="B49" s="34"/>
      <c r="C49" s="34"/>
      <c r="D49" s="48"/>
      <c r="E49" s="68"/>
      <c r="F49" s="68"/>
      <c r="G49" s="69"/>
    </row>
    <row r="50" spans="1:7" x14ac:dyDescent="0.25">
      <c r="A50" s="73"/>
      <c r="B50" s="33"/>
      <c r="C50" s="33"/>
      <c r="D50" s="48"/>
      <c r="E50" s="68"/>
      <c r="F50" s="68"/>
      <c r="G50" s="69"/>
    </row>
    <row r="51" spans="1:7" x14ac:dyDescent="0.25">
      <c r="A51" s="77"/>
      <c r="B51" s="34"/>
      <c r="C51" s="34"/>
      <c r="D51" s="47"/>
      <c r="E51" s="68"/>
      <c r="F51" s="68"/>
      <c r="G51" s="69"/>
    </row>
    <row r="52" spans="1:7" x14ac:dyDescent="0.25">
      <c r="A52" s="77"/>
      <c r="B52" s="37"/>
      <c r="C52" s="37"/>
      <c r="D52" s="47"/>
      <c r="E52" s="68"/>
      <c r="F52" s="68"/>
      <c r="G52" s="69"/>
    </row>
    <row r="53" spans="1:7" x14ac:dyDescent="0.25">
      <c r="A53" s="77"/>
      <c r="B53" s="37"/>
      <c r="C53" s="37"/>
      <c r="D53" s="47"/>
      <c r="E53" s="68"/>
      <c r="F53" s="68"/>
      <c r="G53" s="69"/>
    </row>
    <row r="54" spans="1:7" x14ac:dyDescent="0.25">
      <c r="A54" s="74"/>
      <c r="B54" s="34"/>
      <c r="C54" s="34"/>
      <c r="D54" s="54"/>
      <c r="E54" s="68"/>
      <c r="F54" s="68"/>
      <c r="G54" s="69"/>
    </row>
    <row r="55" spans="1:7" x14ac:dyDescent="0.25">
      <c r="A55" s="79"/>
      <c r="B55" s="39"/>
      <c r="C55" s="39"/>
      <c r="D55" s="59"/>
      <c r="E55" s="68"/>
      <c r="F55" s="68"/>
      <c r="G55" s="69"/>
    </row>
    <row r="56" spans="1:7" x14ac:dyDescent="0.25">
      <c r="A56" s="75"/>
      <c r="B56" s="36"/>
      <c r="C56" s="36"/>
      <c r="D56" s="60"/>
      <c r="E56" s="68"/>
      <c r="F56" s="68"/>
      <c r="G56" s="69"/>
    </row>
    <row r="57" spans="1:7" x14ac:dyDescent="0.25">
      <c r="A57" s="77"/>
      <c r="B57" s="37"/>
      <c r="C57" s="37"/>
      <c r="D57" s="49"/>
      <c r="E57" s="68"/>
      <c r="F57" s="68"/>
      <c r="G57" s="69"/>
    </row>
    <row r="58" spans="1:7" x14ac:dyDescent="0.25">
      <c r="A58" s="74"/>
      <c r="B58" s="34"/>
      <c r="C58" s="34"/>
      <c r="D58" s="50"/>
      <c r="E58" s="68"/>
      <c r="F58" s="68"/>
      <c r="G58" s="69"/>
    </row>
    <row r="59" spans="1:7" x14ac:dyDescent="0.25">
      <c r="A59" s="74"/>
      <c r="B59" s="34"/>
      <c r="C59" s="34"/>
      <c r="D59" s="50"/>
      <c r="E59" s="68"/>
      <c r="F59" s="68"/>
      <c r="G59" s="69"/>
    </row>
    <row r="60" spans="1:7" x14ac:dyDescent="0.25">
      <c r="A60" s="74"/>
      <c r="B60" s="34"/>
      <c r="C60" s="34"/>
      <c r="D60" s="50"/>
      <c r="E60" s="68"/>
      <c r="F60" s="68"/>
      <c r="G60" s="69"/>
    </row>
    <row r="61" spans="1:7" x14ac:dyDescent="0.25">
      <c r="A61" s="74"/>
      <c r="B61" s="34"/>
      <c r="C61" s="34"/>
      <c r="D61" s="50"/>
      <c r="E61" s="68"/>
      <c r="F61" s="68"/>
      <c r="G61" s="69"/>
    </row>
    <row r="62" spans="1:7" x14ac:dyDescent="0.25">
      <c r="A62" s="78"/>
      <c r="B62" s="38"/>
      <c r="C62" s="38"/>
      <c r="D62" s="49"/>
      <c r="E62" s="68"/>
      <c r="F62" s="68"/>
      <c r="G62" s="69"/>
    </row>
    <row r="63" spans="1:7" x14ac:dyDescent="0.25">
      <c r="A63" s="74"/>
      <c r="B63" s="34"/>
      <c r="C63" s="34"/>
      <c r="D63" s="61"/>
      <c r="E63" s="68"/>
      <c r="F63" s="68"/>
      <c r="G63" s="69"/>
    </row>
    <row r="64" spans="1:7" x14ac:dyDescent="0.25">
      <c r="A64" s="74"/>
      <c r="B64" s="34"/>
      <c r="C64" s="34"/>
      <c r="D64" s="61"/>
      <c r="E64" s="68"/>
      <c r="F64" s="68"/>
      <c r="G64" s="69"/>
    </row>
    <row r="65" spans="1:7" x14ac:dyDescent="0.25">
      <c r="A65" s="74"/>
      <c r="B65" s="34"/>
      <c r="C65" s="34"/>
      <c r="D65" s="61"/>
      <c r="E65" s="68"/>
      <c r="F65" s="68"/>
      <c r="G65" s="69"/>
    </row>
    <row r="66" spans="1:7" x14ac:dyDescent="0.25">
      <c r="A66" s="74"/>
      <c r="B66" s="34"/>
      <c r="C66" s="34"/>
      <c r="D66" s="61"/>
      <c r="E66" s="68"/>
      <c r="F66" s="68"/>
      <c r="G66" s="69"/>
    </row>
    <row r="67" spans="1:7" x14ac:dyDescent="0.25">
      <c r="A67" s="74"/>
      <c r="B67" s="34"/>
      <c r="C67" s="34"/>
      <c r="D67" s="61"/>
      <c r="E67" s="68"/>
      <c r="F67" s="68"/>
      <c r="G67" s="69"/>
    </row>
    <row r="68" spans="1:7" x14ac:dyDescent="0.25">
      <c r="A68" s="74"/>
      <c r="B68" s="34"/>
      <c r="C68" s="34"/>
      <c r="D68" s="61"/>
      <c r="E68" s="68"/>
      <c r="F68" s="68"/>
      <c r="G68" s="69"/>
    </row>
    <row r="69" spans="1:7" x14ac:dyDescent="0.25">
      <c r="A69" s="77"/>
      <c r="B69" s="37"/>
      <c r="C69" s="37"/>
      <c r="D69" s="49"/>
      <c r="E69" s="68"/>
      <c r="F69" s="68"/>
      <c r="G69" s="69"/>
    </row>
    <row r="70" spans="1:7" x14ac:dyDescent="0.25">
      <c r="A70" s="74"/>
      <c r="B70" s="34"/>
      <c r="C70" s="34"/>
      <c r="D70" s="61"/>
      <c r="E70" s="68"/>
      <c r="F70" s="68"/>
      <c r="G70" s="69"/>
    </row>
    <row r="71" spans="1:7" x14ac:dyDescent="0.25">
      <c r="A71" s="75"/>
      <c r="B71" s="36"/>
      <c r="C71" s="36"/>
      <c r="D71" s="60"/>
      <c r="E71" s="68"/>
      <c r="F71" s="68"/>
      <c r="G71" s="69"/>
    </row>
    <row r="72" spans="1:7" x14ac:dyDescent="0.25">
      <c r="A72" s="77"/>
      <c r="B72" s="37"/>
      <c r="C72" s="37"/>
      <c r="D72" s="49"/>
      <c r="E72" s="68"/>
      <c r="F72" s="68"/>
      <c r="G72" s="69"/>
    </row>
    <row r="73" spans="1:7" x14ac:dyDescent="0.25">
      <c r="A73" s="74"/>
      <c r="B73" s="34"/>
      <c r="C73" s="34"/>
      <c r="D73" s="61"/>
      <c r="E73" s="68"/>
      <c r="F73" s="68"/>
      <c r="G73" s="69"/>
    </row>
    <row r="74" spans="1:7" x14ac:dyDescent="0.25">
      <c r="A74" s="80"/>
      <c r="B74" s="40"/>
      <c r="C74" s="40"/>
      <c r="D74" s="62"/>
      <c r="E74" s="68"/>
      <c r="F74" s="68"/>
      <c r="G74" s="69"/>
    </row>
    <row r="75" spans="1:7" x14ac:dyDescent="0.25">
      <c r="A75" s="78"/>
      <c r="B75" s="38"/>
      <c r="C75" s="38"/>
      <c r="D75" s="49"/>
      <c r="E75" s="68"/>
      <c r="F75" s="68"/>
      <c r="G75" s="69"/>
    </row>
    <row r="76" spans="1:7" x14ac:dyDescent="0.25">
      <c r="A76" s="74"/>
      <c r="B76" s="34"/>
      <c r="C76" s="34"/>
      <c r="D76" s="61"/>
      <c r="E76" s="68"/>
      <c r="F76" s="68"/>
      <c r="G76" s="69"/>
    </row>
    <row r="77" spans="1:7" x14ac:dyDescent="0.25">
      <c r="A77" s="74"/>
      <c r="B77" s="34"/>
      <c r="C77" s="34"/>
      <c r="D77" s="61"/>
      <c r="E77" s="68"/>
      <c r="F77" s="68"/>
      <c r="G77" s="69"/>
    </row>
    <row r="78" spans="1:7" x14ac:dyDescent="0.25">
      <c r="A78" s="74"/>
      <c r="B78" s="34"/>
      <c r="C78" s="34"/>
      <c r="D78" s="61"/>
      <c r="E78" s="68"/>
      <c r="F78" s="68"/>
      <c r="G78" s="69"/>
    </row>
    <row r="79" spans="1:7" x14ac:dyDescent="0.25">
      <c r="A79" s="74"/>
      <c r="B79" s="34"/>
      <c r="C79" s="34"/>
      <c r="D79" s="61"/>
      <c r="E79" s="68"/>
      <c r="F79" s="68"/>
      <c r="G79" s="69"/>
    </row>
    <row r="80" spans="1:7" x14ac:dyDescent="0.25">
      <c r="A80" s="74"/>
      <c r="B80" s="34"/>
      <c r="C80" s="34"/>
      <c r="D80" s="61"/>
      <c r="E80" s="68"/>
      <c r="F80" s="68"/>
      <c r="G80" s="69"/>
    </row>
    <row r="81" spans="1:7" x14ac:dyDescent="0.25">
      <c r="A81" s="80"/>
      <c r="B81" s="40"/>
      <c r="C81" s="40"/>
      <c r="D81" s="62"/>
      <c r="E81" s="68"/>
      <c r="F81" s="68"/>
      <c r="G81" s="69"/>
    </row>
    <row r="82" spans="1:7" x14ac:dyDescent="0.25">
      <c r="A82" s="80"/>
      <c r="B82" s="40"/>
      <c r="C82" s="40"/>
      <c r="D82" s="62"/>
      <c r="E82" s="68"/>
      <c r="F82" s="68"/>
      <c r="G82" s="69"/>
    </row>
    <row r="83" spans="1:7" x14ac:dyDescent="0.25">
      <c r="A83" s="78"/>
      <c r="B83" s="38"/>
      <c r="C83" s="38"/>
      <c r="D83" s="49"/>
      <c r="E83" s="68"/>
      <c r="F83" s="68"/>
      <c r="G83" s="69"/>
    </row>
    <row r="84" spans="1:7" x14ac:dyDescent="0.25">
      <c r="A84" s="74"/>
      <c r="B84" s="34"/>
      <c r="C84" s="34"/>
      <c r="D84" s="61"/>
      <c r="E84" s="68"/>
      <c r="F84" s="68"/>
      <c r="G84" s="69"/>
    </row>
    <row r="85" spans="1:7" x14ac:dyDescent="0.25">
      <c r="A85" s="74"/>
      <c r="B85" s="34"/>
      <c r="C85" s="34"/>
      <c r="D85" s="61"/>
      <c r="E85" s="68"/>
      <c r="F85" s="68"/>
      <c r="G85" s="69"/>
    </row>
    <row r="86" spans="1:7" x14ac:dyDescent="0.25">
      <c r="A86" s="74"/>
      <c r="B86" s="34"/>
      <c r="C86" s="34"/>
      <c r="D86" s="61"/>
      <c r="E86" s="68"/>
      <c r="F86" s="68"/>
      <c r="G86" s="69"/>
    </row>
    <row r="87" spans="1:7" x14ac:dyDescent="0.25">
      <c r="A87" s="77"/>
      <c r="B87" s="37"/>
      <c r="C87" s="37"/>
      <c r="D87" s="49"/>
      <c r="E87" s="68"/>
      <c r="F87" s="68"/>
      <c r="G87" s="69"/>
    </row>
    <row r="88" spans="1:7" x14ac:dyDescent="0.25">
      <c r="A88" s="74"/>
      <c r="B88" s="34"/>
      <c r="C88" s="34"/>
      <c r="D88" s="61"/>
      <c r="E88" s="68"/>
      <c r="F88" s="68"/>
      <c r="G88" s="69"/>
    </row>
    <row r="89" spans="1:7" x14ac:dyDescent="0.25">
      <c r="A89" s="74"/>
      <c r="B89" s="34"/>
      <c r="C89" s="34"/>
      <c r="D89" s="61"/>
      <c r="E89" s="68"/>
      <c r="F89" s="68"/>
      <c r="G89" s="69"/>
    </row>
    <row r="90" spans="1:7" x14ac:dyDescent="0.25">
      <c r="A90" s="74"/>
      <c r="B90" s="34"/>
      <c r="C90" s="34"/>
      <c r="D90" s="61"/>
      <c r="E90" s="68"/>
      <c r="F90" s="68"/>
      <c r="G90" s="69"/>
    </row>
    <row r="91" spans="1:7" x14ac:dyDescent="0.25">
      <c r="A91" s="74"/>
      <c r="B91" s="34"/>
      <c r="C91" s="34"/>
      <c r="D91" s="61"/>
      <c r="E91" s="68"/>
      <c r="F91" s="68"/>
      <c r="G91" s="69"/>
    </row>
    <row r="92" spans="1:7" x14ac:dyDescent="0.25">
      <c r="A92" s="74"/>
      <c r="B92" s="34"/>
      <c r="C92" s="34"/>
      <c r="D92" s="61"/>
      <c r="E92" s="68"/>
      <c r="F92" s="68"/>
      <c r="G92" s="69"/>
    </row>
    <row r="93" spans="1:7" x14ac:dyDescent="0.25">
      <c r="A93" s="74"/>
      <c r="B93" s="34"/>
      <c r="C93" s="34"/>
      <c r="D93" s="61"/>
      <c r="E93" s="68"/>
      <c r="F93" s="68"/>
      <c r="G93" s="69"/>
    </row>
    <row r="94" spans="1:7" x14ac:dyDescent="0.25">
      <c r="A94" s="74"/>
      <c r="B94" s="34"/>
      <c r="C94" s="34"/>
      <c r="D94" s="61"/>
      <c r="E94" s="68"/>
      <c r="F94" s="68"/>
      <c r="G94" s="69"/>
    </row>
    <row r="95" spans="1:7" x14ac:dyDescent="0.25">
      <c r="A95" s="74"/>
      <c r="B95" s="34"/>
      <c r="C95" s="34"/>
      <c r="D95" s="61"/>
      <c r="E95" s="16"/>
      <c r="F95" s="22"/>
      <c r="G95" s="93"/>
    </row>
    <row r="96" spans="1:7" x14ac:dyDescent="0.25">
      <c r="A96" s="74"/>
      <c r="B96" s="34"/>
      <c r="C96" s="34"/>
      <c r="D96" s="61"/>
      <c r="E96" s="16"/>
      <c r="F96" s="22"/>
      <c r="G96" s="93"/>
    </row>
    <row r="97" spans="1:7" x14ac:dyDescent="0.25">
      <c r="A97" s="77"/>
      <c r="B97" s="37"/>
      <c r="C97" s="37"/>
      <c r="D97" s="49"/>
      <c r="E97" s="16"/>
      <c r="F97" s="22"/>
      <c r="G97" s="93"/>
    </row>
    <row r="98" spans="1:7" x14ac:dyDescent="0.25">
      <c r="A98" s="74"/>
      <c r="B98" s="34"/>
      <c r="C98" s="34"/>
      <c r="D98" s="50"/>
      <c r="E98" s="16"/>
      <c r="F98" s="22"/>
      <c r="G98" s="93"/>
    </row>
    <row r="99" spans="1:7" x14ac:dyDescent="0.25">
      <c r="A99" s="74"/>
      <c r="B99" s="34"/>
      <c r="C99" s="34"/>
      <c r="D99" s="50"/>
      <c r="E99" s="16"/>
      <c r="F99" s="22"/>
      <c r="G99" s="93"/>
    </row>
    <row r="100" spans="1:7" x14ac:dyDescent="0.25">
      <c r="A100" s="74"/>
      <c r="B100" s="34"/>
      <c r="C100" s="34"/>
      <c r="D100" s="50"/>
      <c r="E100" s="16"/>
      <c r="F100" s="22"/>
      <c r="G100" s="93"/>
    </row>
    <row r="101" spans="1:7" x14ac:dyDescent="0.25">
      <c r="A101" s="74"/>
      <c r="B101" s="34"/>
      <c r="C101" s="34"/>
      <c r="D101" s="50"/>
      <c r="E101" s="16"/>
      <c r="F101" s="22"/>
      <c r="G101" s="93"/>
    </row>
    <row r="102" spans="1:7" x14ac:dyDescent="0.25">
      <c r="A102" s="74"/>
      <c r="B102" s="34"/>
      <c r="C102" s="34"/>
      <c r="D102" s="50"/>
      <c r="E102" s="16"/>
      <c r="F102" s="22"/>
      <c r="G102" s="93"/>
    </row>
    <row r="103" spans="1:7" x14ac:dyDescent="0.25">
      <c r="A103" s="74"/>
      <c r="B103" s="34"/>
      <c r="C103" s="34"/>
      <c r="D103" s="50"/>
      <c r="E103" s="16"/>
      <c r="F103" s="22"/>
      <c r="G103" s="93"/>
    </row>
    <row r="104" spans="1:7" x14ac:dyDescent="0.25">
      <c r="A104" s="74"/>
      <c r="B104" s="34"/>
      <c r="C104" s="34"/>
      <c r="D104" s="50"/>
      <c r="E104" s="16"/>
      <c r="F104" s="22"/>
      <c r="G104" s="93"/>
    </row>
    <row r="105" spans="1:7" x14ac:dyDescent="0.25">
      <c r="A105" s="71"/>
      <c r="B105" s="41"/>
      <c r="C105" s="41"/>
      <c r="D105" s="63"/>
      <c r="E105" s="16"/>
      <c r="F105" s="22"/>
      <c r="G105" s="93"/>
    </row>
    <row r="106" spans="1:7" x14ac:dyDescent="0.25">
      <c r="A106" s="79"/>
      <c r="B106" s="39"/>
      <c r="C106" s="39"/>
      <c r="D106" s="64"/>
      <c r="E106" s="16"/>
      <c r="F106" s="22"/>
      <c r="G106" s="93"/>
    </row>
    <row r="107" spans="1:7" x14ac:dyDescent="0.25">
      <c r="A107" s="80"/>
      <c r="B107" s="40"/>
      <c r="C107" s="40"/>
      <c r="D107" s="65"/>
      <c r="E107" s="16"/>
      <c r="F107" s="22"/>
      <c r="G107" s="93"/>
    </row>
    <row r="108" spans="1:7" x14ac:dyDescent="0.25">
      <c r="A108" s="79"/>
      <c r="B108" s="39"/>
      <c r="C108" s="39"/>
      <c r="D108" s="64"/>
      <c r="E108" s="16"/>
      <c r="F108" s="22"/>
      <c r="G108" s="93"/>
    </row>
    <row r="109" spans="1:7" x14ac:dyDescent="0.25">
      <c r="A109" s="75"/>
      <c r="B109" s="36"/>
      <c r="C109" s="36"/>
      <c r="D109" s="46"/>
      <c r="E109" s="16"/>
      <c r="F109" s="22"/>
      <c r="G109" s="93"/>
    </row>
    <row r="110" spans="1:7" x14ac:dyDescent="0.25">
      <c r="A110" s="80"/>
      <c r="B110" s="40"/>
      <c r="C110" s="40"/>
      <c r="D110" s="66"/>
      <c r="E110" s="16"/>
      <c r="F110" s="22"/>
      <c r="G110" s="93"/>
    </row>
    <row r="111" spans="1:7" x14ac:dyDescent="0.25">
      <c r="A111" s="81"/>
      <c r="B111" s="42"/>
      <c r="C111" s="42"/>
      <c r="D111" s="67"/>
      <c r="E111" s="16"/>
      <c r="F111" s="22"/>
      <c r="G111" s="93"/>
    </row>
    <row r="112" spans="1:7" x14ac:dyDescent="0.25">
      <c r="A112" s="82"/>
      <c r="B112" s="21"/>
      <c r="C112" s="21"/>
      <c r="D112" s="21"/>
      <c r="E112" s="16"/>
      <c r="F112" s="22"/>
      <c r="G112" s="93"/>
    </row>
    <row r="113" spans="1:7" ht="15.75" thickBot="1" x14ac:dyDescent="0.3">
      <c r="A113" s="421"/>
      <c r="B113" s="422"/>
      <c r="C113" s="83"/>
      <c r="D113" s="83"/>
      <c r="E113" s="84"/>
      <c r="F113" s="85"/>
      <c r="G113" s="94"/>
    </row>
  </sheetData>
  <mergeCells count="7">
    <mergeCell ref="A113:B113"/>
    <mergeCell ref="A2:C2"/>
    <mergeCell ref="D2:D3"/>
    <mergeCell ref="A1:G1"/>
    <mergeCell ref="E2:E3"/>
    <mergeCell ref="F2:F3"/>
    <mergeCell ref="G2:G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
  <sheetViews>
    <sheetView workbookViewId="0">
      <selection activeCell="D23" sqref="D23"/>
    </sheetView>
  </sheetViews>
  <sheetFormatPr baseColWidth="10" defaultRowHeight="15" x14ac:dyDescent="0.25"/>
  <cols>
    <col min="1" max="1" width="29.42578125" bestFit="1" customWidth="1"/>
    <col min="2" max="2" width="7.42578125" bestFit="1" customWidth="1"/>
  </cols>
  <sheetData>
    <row r="1" spans="1:9" x14ac:dyDescent="0.25">
      <c r="A1" s="96" t="s">
        <v>1</v>
      </c>
      <c r="B1" s="97" t="s">
        <v>2</v>
      </c>
      <c r="C1" s="97" t="s">
        <v>51</v>
      </c>
      <c r="D1" s="436" t="s">
        <v>30</v>
      </c>
      <c r="E1" s="436"/>
      <c r="F1" s="436"/>
      <c r="G1" s="436"/>
      <c r="H1" s="436"/>
      <c r="I1" s="437"/>
    </row>
    <row r="2" spans="1:9" x14ac:dyDescent="0.25">
      <c r="A2" s="20" t="s">
        <v>5</v>
      </c>
      <c r="B2" s="16"/>
      <c r="C2" s="43"/>
      <c r="D2" s="432"/>
      <c r="E2" s="432"/>
      <c r="F2" s="432"/>
      <c r="G2" s="432"/>
      <c r="H2" s="432"/>
      <c r="I2" s="433"/>
    </row>
    <row r="3" spans="1:9" x14ac:dyDescent="0.25">
      <c r="A3" s="20" t="s">
        <v>6</v>
      </c>
      <c r="B3" s="16"/>
      <c r="C3" s="43"/>
      <c r="D3" s="432"/>
      <c r="E3" s="432"/>
      <c r="F3" s="432"/>
      <c r="G3" s="432"/>
      <c r="H3" s="432"/>
      <c r="I3" s="433"/>
    </row>
    <row r="4" spans="1:9" x14ac:dyDescent="0.25">
      <c r="A4" s="20" t="s">
        <v>7</v>
      </c>
      <c r="B4" s="16"/>
      <c r="C4" s="43"/>
      <c r="D4" s="432"/>
      <c r="E4" s="432"/>
      <c r="F4" s="432"/>
      <c r="G4" s="432"/>
      <c r="H4" s="432"/>
      <c r="I4" s="433"/>
    </row>
    <row r="5" spans="1:9" x14ac:dyDescent="0.25">
      <c r="A5" s="98" t="s">
        <v>35</v>
      </c>
      <c r="B5" s="16"/>
      <c r="C5" s="43"/>
      <c r="D5" s="432"/>
      <c r="E5" s="432"/>
      <c r="F5" s="432"/>
      <c r="G5" s="432"/>
      <c r="H5" s="432"/>
      <c r="I5" s="433"/>
    </row>
    <row r="6" spans="1:9" x14ac:dyDescent="0.25">
      <c r="A6" s="20" t="s">
        <v>8</v>
      </c>
      <c r="B6" s="16"/>
      <c r="C6" s="43"/>
      <c r="D6" s="432"/>
      <c r="E6" s="432"/>
      <c r="F6" s="432"/>
      <c r="G6" s="432"/>
      <c r="H6" s="432"/>
      <c r="I6" s="433"/>
    </row>
    <row r="7" spans="1:9" x14ac:dyDescent="0.25">
      <c r="A7" s="20" t="s">
        <v>9</v>
      </c>
      <c r="B7" s="16"/>
      <c r="C7" s="43"/>
      <c r="D7" s="432"/>
      <c r="E7" s="432"/>
      <c r="F7" s="432"/>
      <c r="G7" s="432"/>
      <c r="H7" s="432"/>
      <c r="I7" s="433"/>
    </row>
    <row r="8" spans="1:9" x14ac:dyDescent="0.25">
      <c r="A8" s="20" t="s">
        <v>11</v>
      </c>
      <c r="B8" s="16"/>
      <c r="C8" s="43"/>
      <c r="D8" s="432"/>
      <c r="E8" s="432"/>
      <c r="F8" s="432"/>
      <c r="G8" s="432"/>
      <c r="H8" s="432"/>
      <c r="I8" s="433"/>
    </row>
    <row r="9" spans="1:9" ht="15.75" thickBot="1" x14ac:dyDescent="0.3">
      <c r="A9" s="95" t="s">
        <v>10</v>
      </c>
      <c r="B9" s="19"/>
      <c r="C9" s="19"/>
      <c r="D9" s="434"/>
      <c r="E9" s="434"/>
      <c r="F9" s="434"/>
      <c r="G9" s="434"/>
      <c r="H9" s="434"/>
      <c r="I9" s="435"/>
    </row>
  </sheetData>
  <mergeCells count="2">
    <mergeCell ref="D2:I9"/>
    <mergeCell ref="D1:I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INFORME GESTION PARA IMPRIMIR</vt:lpstr>
      <vt:lpstr>Hoja4</vt:lpstr>
      <vt:lpstr>Hoja3</vt:lpstr>
      <vt:lpstr>Hoja1</vt:lpstr>
      <vt:lpstr>Hoja2</vt:lpstr>
      <vt:lpstr>'INFORME GESTION PARA IMPRIMIR'!_Hlk198039228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USUARIO</cp:lastModifiedBy>
  <cp:lastPrinted>2026-07-23T19:37:28Z</cp:lastPrinted>
  <dcterms:created xsi:type="dcterms:W3CDTF">2018-02-07T16:12:12Z</dcterms:created>
  <dcterms:modified xsi:type="dcterms:W3CDTF">2026-07-30T20:07:57Z</dcterms:modified>
</cp:coreProperties>
</file>