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2390" activeTab="5"/>
  </bookViews>
  <sheets>
    <sheet name="CNP 2021" sheetId="3" r:id="rId1"/>
    <sheet name="MPIO 2021" sheetId="4" r:id="rId2"/>
    <sheet name="CNP 2022" sheetId="5" r:id="rId3"/>
    <sheet name="MPIO 2022" sheetId="6" r:id="rId4"/>
    <sheet name="CNP 2022 (2)" sheetId="7" r:id="rId5"/>
    <sheet name="CNP 2023" sheetId="8" r:id="rId6"/>
  </sheets>
  <definedNames>
    <definedName name="_xlnm.Print_Titles" localSheetId="0">'CNP 2021'!$6:$7</definedName>
    <definedName name="_xlnm.Print_Titles" localSheetId="2">'CNP 2022'!$6:$7</definedName>
    <definedName name="_xlnm.Print_Titles" localSheetId="4">'CNP 2022 (2)'!$6:$7</definedName>
    <definedName name="_xlnm.Print_Titles" localSheetId="5">'CNP 2023'!$6:$7</definedName>
    <definedName name="_xlnm.Print_Titles" localSheetId="1">'MPIO 2021'!$6:$7</definedName>
    <definedName name="_xlnm.Print_Titles" localSheetId="3">'MPIO 2022'!$6:$7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3" i="5" l="1"/>
  <c r="M10" i="6"/>
  <c r="E16" i="8"/>
  <c r="E19" i="8" s="1"/>
  <c r="M12" i="8"/>
  <c r="L12" i="8"/>
  <c r="K12" i="8"/>
  <c r="C17" i="8" l="1"/>
  <c r="C18" i="8" s="1"/>
  <c r="C19" i="8" s="1"/>
  <c r="E15" i="7"/>
  <c r="E19" i="7" s="1"/>
  <c r="N11" i="7"/>
  <c r="J16" i="7" s="1"/>
  <c r="M11" i="7"/>
  <c r="L11" i="7"/>
  <c r="J17" i="7" l="1"/>
  <c r="C16" i="7"/>
  <c r="J19" i="7"/>
  <c r="C17" i="7"/>
  <c r="C19" i="7" s="1"/>
  <c r="L15" i="7"/>
  <c r="L19" i="7" s="1"/>
  <c r="E17" i="6"/>
  <c r="E21" i="6" s="1"/>
  <c r="N13" i="6"/>
  <c r="J18" i="6" s="1"/>
  <c r="M13" i="6"/>
  <c r="C18" i="6" s="1"/>
  <c r="L13" i="6"/>
  <c r="L20" i="3"/>
  <c r="E34" i="5"/>
  <c r="E38" i="5" s="1"/>
  <c r="N30" i="5"/>
  <c r="J35" i="5" s="1"/>
  <c r="M30" i="5"/>
  <c r="L30" i="5"/>
  <c r="E26" i="4"/>
  <c r="E30" i="4" s="1"/>
  <c r="N22" i="4"/>
  <c r="J27" i="4" s="1"/>
  <c r="M22" i="4"/>
  <c r="C27" i="4" s="1"/>
  <c r="L22" i="4"/>
  <c r="J19" i="6" l="1"/>
  <c r="J21" i="6" s="1"/>
  <c r="C19" i="6"/>
  <c r="C21" i="6" s="1"/>
  <c r="L17" i="6"/>
  <c r="L21" i="6" s="1"/>
  <c r="J36" i="5"/>
  <c r="C35" i="5"/>
  <c r="J38" i="5"/>
  <c r="C36" i="5"/>
  <c r="C38" i="5" s="1"/>
  <c r="L34" i="5"/>
  <c r="L38" i="5" s="1"/>
  <c r="J28" i="4"/>
  <c r="C28" i="4"/>
  <c r="C30" i="4" s="1"/>
  <c r="J30" i="4"/>
  <c r="L26" i="4"/>
  <c r="L30" i="4" s="1"/>
  <c r="E28" i="3" l="1"/>
  <c r="E32" i="3" s="1"/>
  <c r="N24" i="3"/>
  <c r="J29" i="3" s="1"/>
  <c r="M24" i="3"/>
  <c r="L24" i="3"/>
  <c r="J30" i="3" l="1"/>
  <c r="C29" i="3"/>
  <c r="C30" i="3" s="1"/>
  <c r="C32" i="3" s="1"/>
  <c r="J32" i="3"/>
  <c r="L28" i="3"/>
  <c r="L32" i="3" s="1"/>
</calcChain>
</file>

<file path=xl/sharedStrings.xml><?xml version="1.0" encoding="utf-8"?>
<sst xmlns="http://schemas.openxmlformats.org/spreadsheetml/2006/main" count="650" uniqueCount="259">
  <si>
    <t>CERTIFICACION</t>
  </si>
  <si>
    <t>INGRESOS POR CONCEPTO DE RECURSOS PROCEDENTES DE GRATUIDAD EDUCATIVA SISTEMA GENERAL DE PARTICIPACIONES</t>
  </si>
  <si>
    <t>FECHA</t>
  </si>
  <si>
    <t>CDP</t>
  </si>
  <si>
    <t xml:space="preserve">FECHA </t>
  </si>
  <si>
    <t>CRP</t>
  </si>
  <si>
    <t>RUBRO PESUPEUSTAL</t>
  </si>
  <si>
    <t>SEDE</t>
  </si>
  <si>
    <t>VALOR POR SEDE</t>
  </si>
  <si>
    <t>BENEFICIARIO DEL PAGO</t>
  </si>
  <si>
    <t>NIT O CC</t>
  </si>
  <si>
    <t>FACTURA U OTRO DOCUMENTO</t>
  </si>
  <si>
    <t>CONCEPTO</t>
  </si>
  <si>
    <t>PROCEDENCIA DE LOS RECURSOS PAGADOS</t>
  </si>
  <si>
    <t>VR RECURSOS MEN</t>
  </si>
  <si>
    <t>VR RECURSOS GRATUIDAD MUNICIPIO</t>
  </si>
  <si>
    <t>VR RECURSOS PROPIOS INSTITUCIÓN</t>
  </si>
  <si>
    <t>93384697</t>
  </si>
  <si>
    <t>TOTAL RECURSOS EJECUTADOS</t>
  </si>
  <si>
    <t>BALANCE DE RECURSOS POR GRATUIDAD EDUCATIVA SISTEMA GENERAL DE PARTICIPACIONES</t>
  </si>
  <si>
    <t>INGRESOS POR TRANSFERENCIAS</t>
  </si>
  <si>
    <t>TOTAL RECURSOS INVERTIDOS</t>
  </si>
  <si>
    <t>RECURSOS EJECUTADOS</t>
  </si>
  <si>
    <t>RECRUSOS PROPIOS DE LA INSTITUCIÓN</t>
  </si>
  <si>
    <t>RECURSOS POR EJECUTAR</t>
  </si>
  <si>
    <t>TOTAL RECURSOS INVERTIDOS GRATUIDAD</t>
  </si>
  <si>
    <t>SUMAS IGUALES</t>
  </si>
  <si>
    <t>JOSÉ EDUARDO BAQUERO</t>
  </si>
  <si>
    <t>Ordenador del Gasto</t>
  </si>
  <si>
    <t>Elaboro</t>
  </si>
  <si>
    <t>WRB</t>
  </si>
  <si>
    <t>Reviso</t>
  </si>
  <si>
    <t>RG</t>
  </si>
  <si>
    <t>INSTITUCION EDUCATIVA FE Y ALEGRIA</t>
  </si>
  <si>
    <t xml:space="preserve">21 1 1 1              </t>
  </si>
  <si>
    <t>SIGAWEB SAS</t>
  </si>
  <si>
    <t>900488414</t>
  </si>
  <si>
    <t>BEDOYA OLGA LUCIA</t>
  </si>
  <si>
    <t>36611634</t>
  </si>
  <si>
    <t xml:space="preserve">21 1 2 1              </t>
  </si>
  <si>
    <t>RUIZ PINZON ASTRID</t>
  </si>
  <si>
    <t>28916205</t>
  </si>
  <si>
    <t>DIAZ CRIOLLO ERNEDIS</t>
  </si>
  <si>
    <t>65746478</t>
  </si>
  <si>
    <t xml:space="preserve">21 2 1 1 2            </t>
  </si>
  <si>
    <t>VILLANUEVA DUCUARA JUAN PABLO</t>
  </si>
  <si>
    <t>93086663</t>
  </si>
  <si>
    <t xml:space="preserve">21 2 211 1            </t>
  </si>
  <si>
    <t>RIOS SABOGAL ANDRES FELIPE</t>
  </si>
  <si>
    <t>1110477623</t>
  </si>
  <si>
    <t>RAMIREZ SARAVIA GONZALO</t>
  </si>
  <si>
    <t>93235225</t>
  </si>
  <si>
    <t>GUTIERREZ FRANCO DAGOBERTO</t>
  </si>
  <si>
    <t>93380295</t>
  </si>
  <si>
    <t xml:space="preserve">21 2 212 1            </t>
  </si>
  <si>
    <t>SYSCAFE S.A.</t>
  </si>
  <si>
    <t>900083058</t>
  </si>
  <si>
    <t>ARTESCO PAPELERIA</t>
  </si>
  <si>
    <t>809011022</t>
  </si>
  <si>
    <t xml:space="preserve">21 1 2 2              </t>
  </si>
  <si>
    <t>2021000031</t>
  </si>
  <si>
    <t>Abr-19-2021</t>
  </si>
  <si>
    <t>2021000008</t>
  </si>
  <si>
    <t>Abr-23-2021</t>
  </si>
  <si>
    <t>MANTENIMIENTO INFRAESTRUCTURA INSTALACION COFRE  PARA TABLERO PRINCIPAL MURO</t>
  </si>
  <si>
    <t xml:space="preserve">21 2 212 2            </t>
  </si>
  <si>
    <t>2021000023</t>
  </si>
  <si>
    <t>UNE EPM TELECOMUNICACIONES SA</t>
  </si>
  <si>
    <t>900092385</t>
  </si>
  <si>
    <t>2021000025</t>
  </si>
  <si>
    <t>JOSE EDUARDO BAQUERO JARAMILLO , En calidad de rector de la INSTITUCIÓN EDUCATIVA FE Y ALEGRIA, identificado con el NIT No. 809.004.589-9, CERTIFICO que los recursos recibidos por concepto de GRATUIDAD EDUCATIVA SISTEMA GENERAL DE PARTICIPACIONES, asignados mediante resolucion del Ministerio De Educacion Nacional  02891 del 24 de febrero de 2021, los gastos fueron ejecutados conforme a la normatividad vigente en materia presupuestal y demas normas afines vigentes.</t>
  </si>
  <si>
    <t>May-21-2021</t>
  </si>
  <si>
    <t>2021000010</t>
  </si>
  <si>
    <t>2021000011</t>
  </si>
  <si>
    <t>ASESOR  APOYO A LA GESTION</t>
  </si>
  <si>
    <t>May-24-2021</t>
  </si>
  <si>
    <t>2021000009</t>
  </si>
  <si>
    <t>ASESOR CONTADOR PUBLICO</t>
  </si>
  <si>
    <t>Oct-05-2021</t>
  </si>
  <si>
    <t>Oct-11-2021</t>
  </si>
  <si>
    <t>2021000027</t>
  </si>
  <si>
    <t>COMPRA DE COMPUTADORES DE MESA</t>
  </si>
  <si>
    <t>May-20-2021</t>
  </si>
  <si>
    <t>May-25-2021</t>
  </si>
  <si>
    <t>MEJORAMIENTO REDES DE DATOS PARA AULAS DE CLASE  Y SISTEMAS DE CAMARAS</t>
  </si>
  <si>
    <t>2021000012</t>
  </si>
  <si>
    <t>May-27-2021</t>
  </si>
  <si>
    <t>MABNTENIMIENTO PLANTA FISICA PINTURA Y OTROS</t>
  </si>
  <si>
    <t>Ago-02-2021</t>
  </si>
  <si>
    <t>2021000015</t>
  </si>
  <si>
    <t>Ago-04-2021</t>
  </si>
  <si>
    <t>2021000016</t>
  </si>
  <si>
    <t>MANTENIMIENTO DE EXTINTORES, VENTILADORES, AIRES, LAVADO DE TANQUES Y FUMIGACION</t>
  </si>
  <si>
    <t>Ago-05-2021</t>
  </si>
  <si>
    <t>Ago-10-2021</t>
  </si>
  <si>
    <t>2021000017</t>
  </si>
  <si>
    <t>MANTENIMIENTO BATERIA SANITARIA</t>
  </si>
  <si>
    <t>Sep-21-2021</t>
  </si>
  <si>
    <t>2021000022</t>
  </si>
  <si>
    <t>Sep-27-2021</t>
  </si>
  <si>
    <t>PODA DE ARBOLES Y RETIRO ESCOMBROS</t>
  </si>
  <si>
    <t>Dic-01-2021</t>
  </si>
  <si>
    <t>2021000032</t>
  </si>
  <si>
    <t>Dic-06-2021</t>
  </si>
  <si>
    <t>2021000033</t>
  </si>
  <si>
    <t>PATIÑO FALLA ALBEIRO</t>
  </si>
  <si>
    <t>5992375</t>
  </si>
  <si>
    <t>MANTENIMIENTO CUBUIERTAS  CAMBIO DE TEJAS ENTRE OTROS</t>
  </si>
  <si>
    <t>INGRESOS POR CONCEPTO DE RECURSOS PROCEDENTES DE GRATUIDAD EDUCATIVA TERRITORIAL</t>
  </si>
  <si>
    <t>BALANCE DE RECURSOS POR GRATUIDAD EDUCATIVA TERRITORIAL</t>
  </si>
  <si>
    <t>JOSE EDUARDO BAQUERO JARAMILLO , En calidad de rector de la INSTITUCIÓN EDUCATIVA FE Y ALEGRIA, identificado con el NIT No. 809.004.589-9, CERTIFICO que los recursos recibidos por concepto de GRATUIDAD EDUCATIVA TERRITORIAL, asignados mediante RESOLUCION MUNICIPAL 0761 del 11 de mayo de 2021, los gastos fueron ejecutados conforme a la normatividad vigente en materia presupuestal y demas normas afines vigentes.</t>
  </si>
  <si>
    <t>Ago-11-2021</t>
  </si>
  <si>
    <t>2021000018</t>
  </si>
  <si>
    <t>Ago-13-2021</t>
  </si>
  <si>
    <t>Jul-06-2021</t>
  </si>
  <si>
    <t>2021000014</t>
  </si>
  <si>
    <t>Jul-09-2021</t>
  </si>
  <si>
    <t xml:space="preserve">21 2 2 2 1            </t>
  </si>
  <si>
    <t>ASEGURADORA SOLIDARIA DE COLOMBIA</t>
  </si>
  <si>
    <t>860524654</t>
  </si>
  <si>
    <t>POLIZA  TODO RIESGO INSTITUCION EDUCATIVA FE Y ALEGRIA</t>
  </si>
  <si>
    <t>Ago-09-2021</t>
  </si>
  <si>
    <t>2021000019</t>
  </si>
  <si>
    <t>INCLUSION POLIZA N. 48083994000000259</t>
  </si>
  <si>
    <t>Oct-21-2021</t>
  </si>
  <si>
    <t>2021000028</t>
  </si>
  <si>
    <t>INCLUSION POLIZA  FATC ELECTRONICA 480F13774</t>
  </si>
  <si>
    <t xml:space="preserve">21 2 211 4            </t>
  </si>
  <si>
    <t>Feb-15-2021</t>
  </si>
  <si>
    <t>2021000006</t>
  </si>
  <si>
    <t>Feb-16-2021</t>
  </si>
  <si>
    <t>RENOVACION CONTRATO ANUAL SOPORTES Y ACTUALIZACION SOFWARE</t>
  </si>
  <si>
    <t>Dic-03-2021</t>
  </si>
  <si>
    <t>INSTALACION CVAMARAS DE SEGURIDAD , FUENTE DE PODER Y ROUTER A TODO COSTO</t>
  </si>
  <si>
    <t>JOSE EDUARDO BAQUERO JARAMILLO , En calidad de rector de la INSTITUCIÓN EDUCATIVA FE Y ALEGRIA, identificado con el NIT No. 809.004.589-9, CERTIFICO que los recursos recibidos por concepto de GRATUIDAD EDUCATIVA SISTEMA GENERAL DE PARTICIPACIONES, asignados mediante resolucion del Ministerio De Educacion Nacional  1937 del 23 de febrero de 2022, los gastos fueron ejecutados conforme a la normatividad vigente en materia presupuestal y demas normas afines vigentes.</t>
  </si>
  <si>
    <t>Ene-25-2022</t>
  </si>
  <si>
    <t>2022000004</t>
  </si>
  <si>
    <t>Ene-26-2022</t>
  </si>
  <si>
    <t xml:space="preserve">21 1 1 3              </t>
  </si>
  <si>
    <t>SERVICIO TIPO SAAS PLATAFORMA GESTION ACADEMICA</t>
  </si>
  <si>
    <t>Jun-21-2022</t>
  </si>
  <si>
    <t>2022000015</t>
  </si>
  <si>
    <t>2022000016</t>
  </si>
  <si>
    <t>Jun-23-2022</t>
  </si>
  <si>
    <t>BAQUERO CIFUENTES WILLIAM ROBERTO</t>
  </si>
  <si>
    <t>ROJAS VARGAS RIGOBERTO</t>
  </si>
  <si>
    <t>93130263</t>
  </si>
  <si>
    <t>SERVICIOS DE APOYO A LA GESTION</t>
  </si>
  <si>
    <t>SERVICIOS CONTABLES PARA LA INSTITUCION EDUCATIVA</t>
  </si>
  <si>
    <t>Ene-18-2022</t>
  </si>
  <si>
    <t>2022000001</t>
  </si>
  <si>
    <t>2022000002</t>
  </si>
  <si>
    <t>Ene-20-2022</t>
  </si>
  <si>
    <t>ASESOR APOYO GESTION</t>
  </si>
  <si>
    <t>ASESOR FINACIERO Y CONTABLE</t>
  </si>
  <si>
    <t>Mar-14-2022</t>
  </si>
  <si>
    <t>2022000008</t>
  </si>
  <si>
    <t>Mar-17-2022</t>
  </si>
  <si>
    <t>2022000009</t>
  </si>
  <si>
    <t xml:space="preserve">21 2 1 3 1            </t>
  </si>
  <si>
    <t>COMPRA DE CAMARAS TIPO BALA,EXTERIOR, FULL HD INFRAROJO</t>
  </si>
  <si>
    <t>Mar-23-2022</t>
  </si>
  <si>
    <t>2022000011</t>
  </si>
  <si>
    <t>Mar-28-2022</t>
  </si>
  <si>
    <t>COMPRA PAPELERIA  Y ELEMENTOS DE ASEO</t>
  </si>
  <si>
    <t>2022000005</t>
  </si>
  <si>
    <t xml:space="preserve">21 2 211 3            </t>
  </si>
  <si>
    <t>MANTENIMIENTO ZONAS VERDES</t>
  </si>
  <si>
    <t>2022000003</t>
  </si>
  <si>
    <t>MANTENIMIENTO PREVENTIVO Y CORRECTIVO DE COMPUTADORES ENTRE OTROS</t>
  </si>
  <si>
    <t>Mar-18-2022</t>
  </si>
  <si>
    <t>2022000010</t>
  </si>
  <si>
    <t>MANTENIMIENTO Y ACTUALIZACION SOFWARE SYSCAFE</t>
  </si>
  <si>
    <t>Abr-25-2022</t>
  </si>
  <si>
    <t>2022000013</t>
  </si>
  <si>
    <t xml:space="preserve">21 2 214 5            </t>
  </si>
  <si>
    <t>PAGO SERVICIO TIGO CTAS 246549-5961-6106-6219-6322</t>
  </si>
  <si>
    <t>May-16-2022</t>
  </si>
  <si>
    <t>2022000014</t>
  </si>
  <si>
    <t>PAGO SERVICIO TIGO FT-BCBT20075885</t>
  </si>
  <si>
    <t>2022000017</t>
  </si>
  <si>
    <t>SERVICIO PUBLICO DE INTERNET Y TELEFONIA</t>
  </si>
  <si>
    <t>JOSE EDUARDO BAQUERO JARAMILLO , En calidad de rector de la INSTITUCIÓN EDUCATIVA FE Y ALEGRIA, identificado con el NIT No. 809.004.589-9, CERTIFICO que los recursos recibidos por concepto de GRATUIDAD EDUCATIVA TERRITORIAL, asignados mediante RESOLUCION MUNICIPAL 1034 del 09 de mayo de 2021, los gastos fueron ejecutados conforme a la normatividad vigente en materia presupuestal y demas normas afines vigentes.</t>
  </si>
  <si>
    <t>DIGITACIÓN Y  SISTEMATIZACIÓN DE REGISTROS ESCOLARES DE VALORACIÓN DE LOS AÑO,</t>
  </si>
  <si>
    <t>Jul-07-2022</t>
  </si>
  <si>
    <t>2022000018</t>
  </si>
  <si>
    <t>Jul-21-2022</t>
  </si>
  <si>
    <t>2022000019</t>
  </si>
  <si>
    <t>RENOVACION POLIZA INSTITUCIONAL</t>
  </si>
  <si>
    <t>Ago-18-2022</t>
  </si>
  <si>
    <t>2022000020</t>
  </si>
  <si>
    <t>Sep-05-2022</t>
  </si>
  <si>
    <t>2022000021</t>
  </si>
  <si>
    <t>Sep-28-2022</t>
  </si>
  <si>
    <t>2022000022</t>
  </si>
  <si>
    <t>JOSE EDUARDO BAQUERO JARAMILLO , En calidad de rector de la INSTITUCIÓN EDUCATIVA FE Y ALEGRIA, identificado con el NIT No. 809.004.589-9, CERTIFICO que los recursos recibidos por concepto de GRATUIDAD EDUCATIVA SISTEMA GENERAL DE PARTICIPACIONES, asignados mediante resolucion del Ministerio De Educacion Nacional  17858 del 12 de SEPTIEMBRE de 2022, los gastos fueron ejecutados conforme a la normatividad vigente en materia presupuestal y demas normas afines vigentes.</t>
  </si>
  <si>
    <t>Nov-16-2022</t>
  </si>
  <si>
    <t>2022000025</t>
  </si>
  <si>
    <t>Nov-22-2022</t>
  </si>
  <si>
    <t>2022000024</t>
  </si>
  <si>
    <t>MORA PEDRAZA EDNA RUTH</t>
  </si>
  <si>
    <t>65732857</t>
  </si>
  <si>
    <t>CTO 11 2022</t>
  </si>
  <si>
    <t>Nov-17-2022</t>
  </si>
  <si>
    <t>2022000026</t>
  </si>
  <si>
    <t>Nov-24-2022</t>
  </si>
  <si>
    <t xml:space="preserve">21 2 1 4 4            </t>
  </si>
  <si>
    <t>PELAEZ CASTRO FRANCISCO JAVIER</t>
  </si>
  <si>
    <t>14218242</t>
  </si>
  <si>
    <t>COMPRA DE DIPLOMAS - IMPRESOS Y  PUBLICACIONES</t>
  </si>
  <si>
    <t>CTO 12 2022</t>
  </si>
  <si>
    <t>Nov-21-2022</t>
  </si>
  <si>
    <t>2022000027</t>
  </si>
  <si>
    <t>FORERO GUAYARA JUAN SEBASTIAN</t>
  </si>
  <si>
    <t>1007646606</t>
  </si>
  <si>
    <t>CTO 13 2022</t>
  </si>
  <si>
    <t>MANTENIMIENTO DE INFRAESTRUCTURA</t>
  </si>
  <si>
    <t>Oct-24-2022</t>
  </si>
  <si>
    <t>2022000023</t>
  </si>
  <si>
    <t>2022000028</t>
  </si>
  <si>
    <t>Auxiliar Administrativo Pagador de la Institución</t>
  </si>
  <si>
    <t>GERMAN ARANGO</t>
  </si>
  <si>
    <t>ADQUISICION DE ELEMENTOS DE ASEO YPAPALERIA PARA LA INSTITUCION EDUCATIVA</t>
  </si>
  <si>
    <t>ABRIL 20 DE 2023</t>
  </si>
  <si>
    <t>JOSE EDUARDO BAQUERO JARAMILLO , En calidad de rector de la INSTITUCIÓN EDUCATIVA FE Y ALEGRIA, identificado con el NIT No. 809.004.589-9, CERTIFICO que los recursos recibidos por concepto de GRATUIDAD EDUCATIVA SISTEMA GENERAL DE PARTICIPACIONES, asignados mediante resolucion del Ministerio De Educacion Nacional  No 2619 del 21 de febrero de 2023, los gastos fueron ejecutados conforme a la normatividad vigente en materia presupuestal y demas normas afines vigentes.</t>
  </si>
  <si>
    <t>Mar-24-2023</t>
  </si>
  <si>
    <t>2023000007</t>
  </si>
  <si>
    <t>Mar-31-2023</t>
  </si>
  <si>
    <t xml:space="preserve">210201010303020403    </t>
  </si>
  <si>
    <t>RODRIGUEZ ALDANA LIDA EPIFANIA</t>
  </si>
  <si>
    <t>65703338</t>
  </si>
  <si>
    <t>CTO 03 2023</t>
  </si>
  <si>
    <t>ADQUISICION DE EQUIPOS DE COMPUTO IMPRESORAS Y TABLETS</t>
  </si>
  <si>
    <t>2023000006</t>
  </si>
  <si>
    <t xml:space="preserve">210202020502          </t>
  </si>
  <si>
    <t>CLDERON MORENO GIOVANNI GILBERTO</t>
  </si>
  <si>
    <t>93134427</t>
  </si>
  <si>
    <t>CTO 05 2023</t>
  </si>
  <si>
    <t>MANTENIMIENTO Y ADECUACIONES PLANTA FISICA DE LA INSTITUCION</t>
  </si>
  <si>
    <t>Ene-27-2023</t>
  </si>
  <si>
    <t>2023000001</t>
  </si>
  <si>
    <t>Ene-30-2023</t>
  </si>
  <si>
    <t xml:space="preserve">2102020208010402      </t>
  </si>
  <si>
    <t>CTO 01 2023</t>
  </si>
  <si>
    <t>SERVICIOS PROFESIONALES DE APOYO A LA GESTION</t>
  </si>
  <si>
    <t>2023000002</t>
  </si>
  <si>
    <t>CTO 02 2023</t>
  </si>
  <si>
    <t>SERVICIOS PROFESIONALES EN CONTADURIA</t>
  </si>
  <si>
    <t>2023000005</t>
  </si>
  <si>
    <t>2023000008</t>
  </si>
  <si>
    <t xml:space="preserve">21020202080302        </t>
  </si>
  <si>
    <t>DIAZ VILLARREAL FABIAN</t>
  </si>
  <si>
    <t>93125997</t>
  </si>
  <si>
    <t>CTO 04 2023</t>
  </si>
  <si>
    <t>MANTENIMIENTO EQUIPOS DE COMPUTOY CCTV</t>
  </si>
  <si>
    <t>2023000003</t>
  </si>
  <si>
    <t xml:space="preserve">2102020208050402      </t>
  </si>
  <si>
    <t>Feb-07-2023</t>
  </si>
  <si>
    <t>2023000004</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</si>
</sst>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quot;$&quot;* #,##0.00_-;_-&quot;$&quot;* &quot;-&quot;??_-;_-@_-"/>
    <numFmt numFmtId="43" formatCode="_-* #,##0.00_-;\-* #,##0.00_-;_-* &quot;-&quot;??_-;_-@_-"/>
    <numFmt numFmtId="164" formatCode="_ &quot;$&quot;\ * #,##0.00_ ;_ &quot;$&quot;\ * \-#,##0.00_ ;_ &quot;$&quot;\ * &quot;-&quot;??_ ;_ @_ "/>
    <numFmt numFmtId="165" formatCode="#,##0_ ;\-#,##0\ "/>
    <numFmt numFmtId="166" formatCode="_ * #,##0.00_ ;_ * \-#,##0.00_ ;_ * &quot;-&quot;??_ ;_ @_ "/>
    <numFmt numFmtId="167" formatCode="_ * #,##0_ ;_ * \-#,##0_ ;_ * &quot;-&quot;??_ ;_ @_ "/>
    <numFmt numFmtId="168" formatCode="dd/mm/yy;@"/>
    <numFmt numFmtId="169" formatCode="_ &quot;$&quot;\ * #,##0_ ;_ &quot;$&quot;\ * \-#,##0_ ;_ &quot;$&quot;\ * &quot;-&quot;??_ ;_ @_ "/>
  </numFmts>
  <fonts count="4" x14ac:knownFonts="1">
    <font>
      <sz val="8"/>
      <color theme="1"/>
      <name val="Tahoma"/>
      <family val="2"/>
    </font>
    <font>
      <sz val="8"/>
      <color theme="1"/>
      <name val="Tahoma"/>
      <family val="2"/>
    </font>
    <font>
      <sz val="10"/>
      <name val="Arial"/>
      <family val="2"/>
    </font>
    <font>
      <sz val="10"/>
      <color theme="1"/>
      <name val="Arial"/>
      <family val="2"/>
    </font>
  </fonts>
  <fills count="2">
    <fill>
      <patternFill patternType="none"/>
    </fill>
    <fill>
      <patternFill patternType="gray125"/>
    </fill>
  </fills>
  <borders count="39">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164" fontId="2" fillId="0" borderId="0" applyFont="0" applyFill="0" applyBorder="0" applyAlignment="0" applyProtection="0"/>
    <xf numFmtId="166" fontId="2" fillId="0" borderId="0" applyFont="0" applyFill="0" applyBorder="0" applyAlignment="0" applyProtection="0"/>
  </cellStyleXfs>
  <cellXfs count="143">
    <xf numFmtId="0" fontId="0" fillId="0" borderId="0" xfId="0"/>
    <xf numFmtId="168" fontId="2" fillId="0" borderId="8" xfId="0" applyNumberFormat="1" applyFont="1" applyFill="1" applyBorder="1" applyAlignment="1">
      <alignment vertical="top" wrapText="1" readingOrder="1"/>
    </xf>
    <xf numFmtId="49" fontId="2" fillId="0" borderId="8" xfId="0" applyNumberFormat="1" applyFont="1" applyFill="1" applyBorder="1" applyAlignment="1">
      <alignment horizontal="right" vertical="top" wrapText="1" readingOrder="1"/>
    </xf>
    <xf numFmtId="0" fontId="2" fillId="0" borderId="9" xfId="0" applyFont="1" applyFill="1" applyBorder="1" applyAlignment="1">
      <alignment vertical="top" wrapText="1" readingOrder="1"/>
    </xf>
    <xf numFmtId="169" fontId="2" fillId="0" borderId="8" xfId="2" applyNumberFormat="1" applyFont="1" applyFill="1" applyBorder="1" applyAlignment="1">
      <alignment vertical="top" wrapText="1" readingOrder="1"/>
    </xf>
    <xf numFmtId="0" fontId="2" fillId="0" borderId="9" xfId="0" applyFont="1" applyFill="1" applyBorder="1" applyAlignment="1">
      <alignment vertical="top" wrapText="1"/>
    </xf>
    <xf numFmtId="49" fontId="2" fillId="0" borderId="8" xfId="0" applyNumberFormat="1" applyFont="1" applyFill="1" applyBorder="1" applyAlignment="1">
      <alignment vertical="top" wrapText="1" readingOrder="1"/>
    </xf>
    <xf numFmtId="0" fontId="2" fillId="0" borderId="8" xfId="0" applyFont="1" applyFill="1" applyBorder="1" applyAlignment="1">
      <alignment vertical="top" wrapText="1" readingOrder="1"/>
    </xf>
    <xf numFmtId="168" fontId="2" fillId="0" borderId="10" xfId="0" applyNumberFormat="1" applyFont="1" applyFill="1" applyBorder="1" applyAlignment="1">
      <alignment vertical="top" wrapText="1" readingOrder="1"/>
    </xf>
    <xf numFmtId="0" fontId="2" fillId="0" borderId="11" xfId="0" applyFont="1" applyFill="1" applyBorder="1" applyAlignment="1">
      <alignment vertical="top" wrapText="1" readingOrder="1"/>
    </xf>
    <xf numFmtId="169" fontId="2" fillId="0" borderId="10" xfId="2" applyNumberFormat="1" applyFont="1" applyFill="1" applyBorder="1" applyAlignment="1">
      <alignment vertical="top" wrapText="1" readingOrder="1"/>
    </xf>
    <xf numFmtId="0" fontId="2" fillId="0" borderId="11" xfId="0" applyFont="1" applyFill="1" applyBorder="1" applyAlignment="1">
      <alignment vertical="top" wrapText="1"/>
    </xf>
    <xf numFmtId="0" fontId="2" fillId="0" borderId="10" xfId="0" applyFont="1" applyFill="1" applyBorder="1" applyAlignment="1">
      <alignment vertical="top" wrapText="1" readingOrder="1"/>
    </xf>
    <xf numFmtId="49" fontId="2" fillId="0" borderId="6" xfId="0" applyNumberFormat="1" applyFont="1" applyFill="1" applyBorder="1" applyAlignment="1">
      <alignment horizontal="right" vertical="top" wrapText="1" readingOrder="1"/>
    </xf>
    <xf numFmtId="167" fontId="2" fillId="0" borderId="10" xfId="1" applyNumberFormat="1" applyFont="1" applyFill="1" applyBorder="1" applyAlignment="1">
      <alignment vertical="top" wrapText="1" readingOrder="1"/>
    </xf>
    <xf numFmtId="165" fontId="2" fillId="0" borderId="12" xfId="2" applyNumberFormat="1" applyFont="1" applyFill="1" applyBorder="1" applyAlignment="1">
      <alignment vertical="top" wrapText="1" readingOrder="1"/>
    </xf>
    <xf numFmtId="0" fontId="3" fillId="0" borderId="0" xfId="0" applyFont="1" applyFill="1" applyAlignment="1">
      <alignment vertical="top" wrapText="1" readingOrder="1"/>
    </xf>
    <xf numFmtId="0" fontId="3" fillId="0" borderId="8" xfId="0" applyFont="1" applyFill="1" applyBorder="1" applyAlignment="1">
      <alignment vertical="top" wrapText="1" readingOrder="1"/>
    </xf>
    <xf numFmtId="165" fontId="3" fillId="0" borderId="8" xfId="2" applyNumberFormat="1" applyFont="1" applyFill="1" applyBorder="1" applyAlignment="1">
      <alignment vertical="top" wrapText="1" readingOrder="1"/>
    </xf>
    <xf numFmtId="0" fontId="3" fillId="0" borderId="10" xfId="0" applyFont="1" applyFill="1" applyBorder="1" applyAlignment="1">
      <alignment vertical="top" wrapText="1" readingOrder="1"/>
    </xf>
    <xf numFmtId="165" fontId="3" fillId="0" borderId="10" xfId="2" applyNumberFormat="1" applyFont="1" applyFill="1" applyBorder="1" applyAlignment="1">
      <alignment vertical="top" wrapText="1" readingOrder="1"/>
    </xf>
    <xf numFmtId="165" fontId="3" fillId="0" borderId="10" xfId="0" applyNumberFormat="1" applyFont="1" applyFill="1" applyBorder="1" applyAlignment="1">
      <alignment vertical="top" wrapText="1" readingOrder="1"/>
    </xf>
    <xf numFmtId="165" fontId="3" fillId="0" borderId="12" xfId="2" applyNumberFormat="1" applyFont="1" applyFill="1" applyBorder="1" applyAlignment="1">
      <alignment vertical="top" wrapText="1" readingOrder="1"/>
    </xf>
    <xf numFmtId="165" fontId="3" fillId="0" borderId="7" xfId="2" applyNumberFormat="1" applyFont="1" applyFill="1" applyBorder="1" applyAlignment="1">
      <alignment vertical="top" wrapText="1" readingOrder="1"/>
    </xf>
    <xf numFmtId="167" fontId="3" fillId="0" borderId="0" xfId="1" applyNumberFormat="1" applyFont="1" applyFill="1" applyAlignment="1">
      <alignment vertical="top" wrapText="1" readingOrder="1"/>
    </xf>
    <xf numFmtId="169" fontId="3" fillId="0" borderId="0" xfId="0" applyNumberFormat="1" applyFont="1" applyFill="1" applyAlignment="1">
      <alignment vertical="top" wrapText="1" readingOrder="1"/>
    </xf>
    <xf numFmtId="0" fontId="3" fillId="0" borderId="0" xfId="0" applyFont="1" applyFill="1" applyBorder="1" applyAlignment="1">
      <alignment vertical="top" wrapText="1" readingOrder="1"/>
    </xf>
    <xf numFmtId="169" fontId="3" fillId="0" borderId="0" xfId="2" applyNumberFormat="1" applyFont="1" applyFill="1" applyBorder="1" applyAlignment="1">
      <alignment vertical="top" wrapText="1" readingOrder="1"/>
    </xf>
    <xf numFmtId="169" fontId="3" fillId="0" borderId="0" xfId="2" applyNumberFormat="1" applyFont="1" applyFill="1" applyAlignment="1">
      <alignment vertical="top" wrapText="1" readingOrder="1"/>
    </xf>
    <xf numFmtId="0" fontId="3" fillId="0" borderId="0" xfId="0" applyFont="1" applyFill="1" applyBorder="1" applyAlignment="1">
      <alignment horizontal="right" vertical="top" wrapText="1" readingOrder="1"/>
    </xf>
    <xf numFmtId="0" fontId="3" fillId="0" borderId="1" xfId="0" applyFont="1" applyFill="1" applyBorder="1" applyAlignment="1">
      <alignment vertical="top" readingOrder="1"/>
    </xf>
    <xf numFmtId="0" fontId="3" fillId="0" borderId="1" xfId="0" applyFont="1" applyFill="1" applyBorder="1" applyAlignment="1">
      <alignment vertical="top" wrapText="1" readingOrder="1"/>
    </xf>
    <xf numFmtId="0" fontId="3" fillId="0" borderId="0" xfId="0" applyFont="1" applyFill="1" applyAlignment="1">
      <alignment vertical="top" readingOrder="1"/>
    </xf>
    <xf numFmtId="0" fontId="3" fillId="0" borderId="1" xfId="0" applyFont="1" applyFill="1" applyBorder="1" applyAlignment="1">
      <alignment horizontal="right" vertical="top" readingOrder="1"/>
    </xf>
    <xf numFmtId="167" fontId="3" fillId="0" borderId="0" xfId="1" applyNumberFormat="1" applyFont="1" applyFill="1" applyAlignment="1">
      <alignment vertical="top" readingOrder="1"/>
    </xf>
    <xf numFmtId="0" fontId="3" fillId="0" borderId="0" xfId="0" applyFont="1" applyFill="1" applyAlignment="1">
      <alignment horizontal="right" vertical="top" readingOrder="1"/>
    </xf>
    <xf numFmtId="169" fontId="2" fillId="0" borderId="10" xfId="3" applyNumberFormat="1" applyFont="1" applyFill="1" applyBorder="1" applyAlignment="1">
      <alignment vertical="top" wrapText="1" readingOrder="1"/>
    </xf>
    <xf numFmtId="165" fontId="2" fillId="0" borderId="8" xfId="3" applyNumberFormat="1" applyFont="1" applyFill="1" applyBorder="1" applyAlignment="1">
      <alignment vertical="top" wrapText="1" readingOrder="1"/>
    </xf>
    <xf numFmtId="169" fontId="2" fillId="0" borderId="8" xfId="3" applyNumberFormat="1" applyFont="1" applyFill="1" applyBorder="1" applyAlignment="1">
      <alignment vertical="top" wrapText="1" readingOrder="1"/>
    </xf>
    <xf numFmtId="167" fontId="2" fillId="0" borderId="10" xfId="4" applyNumberFormat="1" applyFont="1" applyFill="1" applyBorder="1" applyAlignment="1">
      <alignment vertical="top" wrapText="1" readingOrder="1"/>
    </xf>
    <xf numFmtId="165" fontId="2" fillId="0" borderId="12" xfId="3" applyNumberFormat="1" applyFont="1" applyFill="1" applyBorder="1" applyAlignment="1">
      <alignment vertical="top" wrapText="1" readingOrder="1"/>
    </xf>
    <xf numFmtId="165" fontId="3" fillId="0" borderId="8" xfId="3" applyNumberFormat="1" applyFont="1" applyFill="1" applyBorder="1" applyAlignment="1">
      <alignment vertical="top" wrapText="1" readingOrder="1"/>
    </xf>
    <xf numFmtId="165" fontId="3" fillId="0" borderId="10" xfId="3" applyNumberFormat="1" applyFont="1" applyFill="1" applyBorder="1" applyAlignment="1">
      <alignment vertical="top" wrapText="1" readingOrder="1"/>
    </xf>
    <xf numFmtId="165" fontId="3" fillId="0" borderId="12" xfId="3" applyNumberFormat="1" applyFont="1" applyFill="1" applyBorder="1" applyAlignment="1">
      <alignment vertical="top" wrapText="1" readingOrder="1"/>
    </xf>
    <xf numFmtId="165" fontId="3" fillId="0" borderId="7" xfId="3" applyNumberFormat="1" applyFont="1" applyFill="1" applyBorder="1" applyAlignment="1">
      <alignment vertical="top" wrapText="1" readingOrder="1"/>
    </xf>
    <xf numFmtId="167" fontId="3" fillId="0" borderId="0" xfId="4" applyNumberFormat="1" applyFont="1" applyFill="1" applyAlignment="1">
      <alignment vertical="top" wrapText="1" readingOrder="1"/>
    </xf>
    <xf numFmtId="169" fontId="3" fillId="0" borderId="0" xfId="3" applyNumberFormat="1" applyFont="1" applyFill="1" applyBorder="1" applyAlignment="1">
      <alignment vertical="top" wrapText="1" readingOrder="1"/>
    </xf>
    <xf numFmtId="169" fontId="3" fillId="0" borderId="0" xfId="3" applyNumberFormat="1" applyFont="1" applyFill="1" applyAlignment="1">
      <alignment vertical="top" wrapText="1" readingOrder="1"/>
    </xf>
    <xf numFmtId="167" fontId="3" fillId="0" borderId="0" xfId="4" applyNumberFormat="1" applyFont="1" applyFill="1" applyAlignment="1">
      <alignment vertical="top" readingOrder="1"/>
    </xf>
    <xf numFmtId="0" fontId="3" fillId="0" borderId="0" xfId="0" applyNumberFormat="1" applyFont="1" applyFill="1" applyAlignment="1">
      <alignment vertical="top" wrapText="1" readingOrder="1"/>
    </xf>
    <xf numFmtId="0" fontId="3" fillId="0" borderId="7" xfId="0" applyNumberFormat="1" applyFont="1" applyFill="1" applyBorder="1" applyAlignment="1">
      <alignment vertical="top" wrapText="1" readingOrder="1"/>
    </xf>
    <xf numFmtId="0" fontId="3" fillId="0" borderId="0" xfId="0" applyFont="1" applyFill="1" applyAlignment="1">
      <alignment horizontal="left" vertical="top" wrapText="1" readingOrder="1"/>
    </xf>
    <xf numFmtId="0" fontId="3" fillId="0" borderId="0" xfId="0" applyFont="1" applyFill="1" applyBorder="1" applyAlignment="1">
      <alignment vertical="top" readingOrder="1"/>
    </xf>
    <xf numFmtId="165" fontId="3" fillId="0" borderId="4" xfId="2" applyNumberFormat="1" applyFont="1" applyFill="1" applyBorder="1" applyAlignment="1">
      <alignment horizontal="right" vertical="top" wrapText="1" readingOrder="1"/>
    </xf>
    <xf numFmtId="165" fontId="3" fillId="0" borderId="5" xfId="2" applyNumberFormat="1" applyFont="1" applyFill="1" applyBorder="1" applyAlignment="1">
      <alignment horizontal="right" vertical="top" wrapText="1" readingOrder="1"/>
    </xf>
    <xf numFmtId="0" fontId="3" fillId="0" borderId="22" xfId="0" applyFont="1" applyFill="1" applyBorder="1" applyAlignment="1">
      <alignment horizontal="left" vertical="top" wrapText="1" readingOrder="1"/>
    </xf>
    <xf numFmtId="0" fontId="3" fillId="0" borderId="23" xfId="0" applyFont="1" applyFill="1" applyBorder="1" applyAlignment="1">
      <alignment horizontal="left" vertical="top" wrapText="1" readingOrder="1"/>
    </xf>
    <xf numFmtId="165" fontId="3" fillId="0" borderId="23" xfId="2" applyNumberFormat="1" applyFont="1" applyFill="1" applyBorder="1" applyAlignment="1">
      <alignment horizontal="right" vertical="top" wrapText="1" readingOrder="1"/>
    </xf>
    <xf numFmtId="165" fontId="3" fillId="0" borderId="23" xfId="2" applyNumberFormat="1" applyFont="1" applyFill="1" applyBorder="1" applyAlignment="1">
      <alignment horizontal="center" vertical="top" wrapText="1" readingOrder="1"/>
    </xf>
    <xf numFmtId="165" fontId="3" fillId="0" borderId="24" xfId="2" applyNumberFormat="1" applyFont="1" applyFill="1" applyBorder="1" applyAlignment="1">
      <alignment horizontal="center" vertical="top" wrapText="1" readingOrder="1"/>
    </xf>
    <xf numFmtId="0" fontId="3" fillId="0" borderId="3" xfId="0" applyFont="1" applyFill="1" applyBorder="1" applyAlignment="1">
      <alignment horizontal="left" vertical="top" wrapText="1" readingOrder="1"/>
    </xf>
    <xf numFmtId="0" fontId="3" fillId="0" borderId="4" xfId="0" applyFont="1" applyFill="1" applyBorder="1" applyAlignment="1">
      <alignment horizontal="left" vertical="top" wrapText="1" readingOrder="1"/>
    </xf>
    <xf numFmtId="165" fontId="3" fillId="0" borderId="20" xfId="2" applyNumberFormat="1" applyFont="1" applyFill="1" applyBorder="1" applyAlignment="1">
      <alignment horizontal="center" vertical="top" wrapText="1" readingOrder="1"/>
    </xf>
    <xf numFmtId="165" fontId="3" fillId="0" borderId="21" xfId="2" applyNumberFormat="1" applyFont="1" applyFill="1" applyBorder="1" applyAlignment="1">
      <alignment horizontal="center" vertical="top" wrapText="1" readingOrder="1"/>
    </xf>
    <xf numFmtId="0" fontId="3" fillId="0" borderId="13" xfId="0" applyFont="1" applyFill="1" applyBorder="1" applyAlignment="1">
      <alignment vertical="top" wrapText="1" readingOrder="1"/>
    </xf>
    <xf numFmtId="0" fontId="3" fillId="0" borderId="14" xfId="0" applyFont="1" applyFill="1" applyBorder="1" applyAlignment="1">
      <alignment vertical="top" wrapText="1" readingOrder="1"/>
    </xf>
    <xf numFmtId="0" fontId="3" fillId="0" borderId="15" xfId="0" applyFont="1" applyFill="1" applyBorder="1" applyAlignment="1">
      <alignment vertical="top" wrapText="1" readingOrder="1"/>
    </xf>
    <xf numFmtId="0" fontId="3" fillId="0" borderId="0" xfId="0" applyFont="1" applyFill="1" applyAlignment="1">
      <alignment horizontal="center" vertical="top" wrapText="1" readingOrder="1"/>
    </xf>
    <xf numFmtId="0" fontId="2" fillId="0" borderId="16" xfId="0" applyFont="1" applyFill="1" applyBorder="1" applyAlignment="1">
      <alignment horizontal="left" vertical="top" wrapText="1" readingOrder="1"/>
    </xf>
    <xf numFmtId="0" fontId="3" fillId="0" borderId="17" xfId="0" applyFont="1" applyFill="1" applyBorder="1" applyAlignment="1">
      <alignment horizontal="left" vertical="top" wrapText="1" readingOrder="1"/>
    </xf>
    <xf numFmtId="165" fontId="3" fillId="0" borderId="17" xfId="2" applyNumberFormat="1" applyFont="1" applyFill="1" applyBorder="1" applyAlignment="1">
      <alignment horizontal="center" vertical="top" wrapText="1" readingOrder="1"/>
    </xf>
    <xf numFmtId="165" fontId="2" fillId="0" borderId="17" xfId="2" applyNumberFormat="1" applyFont="1" applyFill="1" applyBorder="1" applyAlignment="1">
      <alignment horizontal="right" vertical="top" wrapText="1" readingOrder="1"/>
    </xf>
    <xf numFmtId="165" fontId="2" fillId="0" borderId="18" xfId="2" applyNumberFormat="1" applyFont="1" applyFill="1" applyBorder="1" applyAlignment="1">
      <alignment horizontal="right" vertical="top" wrapText="1" readingOrder="1"/>
    </xf>
    <xf numFmtId="0" fontId="3" fillId="0" borderId="16" xfId="0" applyFont="1" applyFill="1" applyBorder="1" applyAlignment="1">
      <alignment horizontal="left" vertical="top" wrapText="1" readingOrder="1"/>
    </xf>
    <xf numFmtId="165" fontId="3" fillId="0" borderId="17" xfId="2" applyNumberFormat="1" applyFont="1" applyFill="1" applyBorder="1" applyAlignment="1">
      <alignment horizontal="right" vertical="top" wrapText="1" readingOrder="1"/>
    </xf>
    <xf numFmtId="165" fontId="3" fillId="0" borderId="18" xfId="2" applyNumberFormat="1" applyFont="1" applyFill="1" applyBorder="1" applyAlignment="1">
      <alignment horizontal="right" vertical="top" wrapText="1" readingOrder="1"/>
    </xf>
    <xf numFmtId="0" fontId="3" fillId="0" borderId="19" xfId="0" applyFont="1" applyFill="1" applyBorder="1" applyAlignment="1">
      <alignment horizontal="left" vertical="top" wrapText="1" readingOrder="1"/>
    </xf>
    <xf numFmtId="0" fontId="3" fillId="0" borderId="20" xfId="0" applyFont="1" applyFill="1" applyBorder="1" applyAlignment="1">
      <alignment horizontal="left" vertical="top" wrapText="1" readingOrder="1"/>
    </xf>
    <xf numFmtId="165" fontId="2" fillId="0" borderId="20" xfId="2" applyNumberFormat="1" applyFont="1" applyFill="1" applyBorder="1" applyAlignment="1">
      <alignment horizontal="right" vertical="top" wrapText="1" readingOrder="1"/>
    </xf>
    <xf numFmtId="165" fontId="3" fillId="0" borderId="20" xfId="2" applyNumberFormat="1" applyFont="1" applyFill="1" applyBorder="1" applyAlignment="1">
      <alignment horizontal="right" vertical="top" wrapText="1" readingOrder="1"/>
    </xf>
    <xf numFmtId="0" fontId="3" fillId="0" borderId="3" xfId="0" applyNumberFormat="1" applyFont="1" applyFill="1" applyBorder="1" applyAlignment="1">
      <alignment horizontal="center" vertical="top" wrapText="1" readingOrder="1"/>
    </xf>
    <xf numFmtId="0" fontId="3" fillId="0" borderId="4" xfId="0" applyNumberFormat="1" applyFont="1" applyFill="1" applyBorder="1" applyAlignment="1">
      <alignment horizontal="center" vertical="top" wrapText="1" readingOrder="1"/>
    </xf>
    <xf numFmtId="0" fontId="3" fillId="0" borderId="5" xfId="0" applyNumberFormat="1" applyFont="1" applyFill="1" applyBorder="1" applyAlignment="1">
      <alignment horizontal="center" vertical="top" wrapText="1" readingOrder="1"/>
    </xf>
    <xf numFmtId="0" fontId="3" fillId="0" borderId="2" xfId="0" applyNumberFormat="1" applyFont="1" applyFill="1" applyBorder="1" applyAlignment="1">
      <alignment vertical="top" wrapText="1" readingOrder="1"/>
    </xf>
    <xf numFmtId="0" fontId="3" fillId="0" borderId="6" xfId="0" applyNumberFormat="1" applyFont="1" applyFill="1" applyBorder="1" applyAlignment="1">
      <alignment vertical="top" wrapText="1" readingOrder="1"/>
    </xf>
    <xf numFmtId="0" fontId="3" fillId="0" borderId="2" xfId="1" applyNumberFormat="1" applyFont="1" applyFill="1" applyBorder="1" applyAlignment="1">
      <alignment vertical="top" wrapText="1" readingOrder="1"/>
    </xf>
    <xf numFmtId="0" fontId="3" fillId="0" borderId="6" xfId="1" applyNumberFormat="1" applyFont="1" applyFill="1" applyBorder="1" applyAlignment="1">
      <alignment vertical="top" wrapText="1" readingOrder="1"/>
    </xf>
    <xf numFmtId="0" fontId="2" fillId="0" borderId="0" xfId="0" applyFont="1" applyFill="1" applyAlignment="1">
      <alignment horizontal="right" vertical="top" wrapText="1" readingOrder="1"/>
    </xf>
    <xf numFmtId="0" fontId="3" fillId="0" borderId="0" xfId="0" applyFont="1" applyFill="1" applyAlignment="1">
      <alignment horizontal="right" vertical="top" wrapText="1" readingOrder="1"/>
    </xf>
    <xf numFmtId="0" fontId="2" fillId="0" borderId="0" xfId="0" applyFont="1" applyFill="1" applyAlignment="1">
      <alignment horizontal="left" vertical="top" wrapText="1" readingOrder="1"/>
    </xf>
    <xf numFmtId="0" fontId="3" fillId="0" borderId="0" xfId="0" applyFont="1" applyFill="1" applyAlignment="1">
      <alignment horizontal="left" vertical="top" wrapText="1" readingOrder="1"/>
    </xf>
    <xf numFmtId="0" fontId="3" fillId="0" borderId="1" xfId="0" applyFont="1" applyFill="1" applyBorder="1" applyAlignment="1">
      <alignment horizontal="left" vertical="top" wrapText="1" readingOrder="1"/>
    </xf>
    <xf numFmtId="165" fontId="3" fillId="0" borderId="1" xfId="2" applyNumberFormat="1" applyFont="1" applyFill="1" applyBorder="1" applyAlignment="1">
      <alignment horizontal="center" vertical="top" wrapText="1" readingOrder="1"/>
    </xf>
    <xf numFmtId="165" fontId="3" fillId="0" borderId="4" xfId="3" applyNumberFormat="1" applyFont="1" applyFill="1" applyBorder="1" applyAlignment="1">
      <alignment horizontal="right" vertical="top" wrapText="1" readingOrder="1"/>
    </xf>
    <xf numFmtId="165" fontId="3" fillId="0" borderId="5" xfId="3" applyNumberFormat="1" applyFont="1" applyFill="1" applyBorder="1" applyAlignment="1">
      <alignment horizontal="right" vertical="top" wrapText="1" readingOrder="1"/>
    </xf>
    <xf numFmtId="165" fontId="3" fillId="0" borderId="23" xfId="3" applyNumberFormat="1" applyFont="1" applyFill="1" applyBorder="1" applyAlignment="1">
      <alignment horizontal="right" vertical="top" wrapText="1" readingOrder="1"/>
    </xf>
    <xf numFmtId="165" fontId="3" fillId="0" borderId="23" xfId="3" applyNumberFormat="1" applyFont="1" applyFill="1" applyBorder="1" applyAlignment="1">
      <alignment horizontal="center" vertical="top" wrapText="1" readingOrder="1"/>
    </xf>
    <xf numFmtId="165" fontId="3" fillId="0" borderId="24" xfId="3" applyNumberFormat="1" applyFont="1" applyFill="1" applyBorder="1" applyAlignment="1">
      <alignment horizontal="center" vertical="top" wrapText="1" readingOrder="1"/>
    </xf>
    <xf numFmtId="165" fontId="3" fillId="0" borderId="20" xfId="3" applyNumberFormat="1" applyFont="1" applyFill="1" applyBorder="1" applyAlignment="1">
      <alignment horizontal="center" vertical="top" wrapText="1" readingOrder="1"/>
    </xf>
    <xf numFmtId="165" fontId="3" fillId="0" borderId="21" xfId="3" applyNumberFormat="1" applyFont="1" applyFill="1" applyBorder="1" applyAlignment="1">
      <alignment horizontal="center" vertical="top" wrapText="1" readingOrder="1"/>
    </xf>
    <xf numFmtId="165" fontId="3" fillId="0" borderId="17" xfId="3" applyNumberFormat="1" applyFont="1" applyFill="1" applyBorder="1" applyAlignment="1">
      <alignment horizontal="center" vertical="top" wrapText="1" readingOrder="1"/>
    </xf>
    <xf numFmtId="165" fontId="2" fillId="0" borderId="17" xfId="3" applyNumberFormat="1" applyFont="1" applyFill="1" applyBorder="1" applyAlignment="1">
      <alignment horizontal="right" vertical="top" wrapText="1" readingOrder="1"/>
    </xf>
    <xf numFmtId="165" fontId="2" fillId="0" borderId="18" xfId="3" applyNumberFormat="1" applyFont="1" applyFill="1" applyBorder="1" applyAlignment="1">
      <alignment horizontal="right" vertical="top" wrapText="1" readingOrder="1"/>
    </xf>
    <xf numFmtId="165" fontId="3" fillId="0" borderId="17" xfId="3" applyNumberFormat="1" applyFont="1" applyFill="1" applyBorder="1" applyAlignment="1">
      <alignment horizontal="right" vertical="top" wrapText="1" readingOrder="1"/>
    </xf>
    <xf numFmtId="165" fontId="3" fillId="0" borderId="18" xfId="3" applyNumberFormat="1" applyFont="1" applyFill="1" applyBorder="1" applyAlignment="1">
      <alignment horizontal="right" vertical="top" wrapText="1" readingOrder="1"/>
    </xf>
    <xf numFmtId="165" fontId="2" fillId="0" borderId="20" xfId="3" applyNumberFormat="1" applyFont="1" applyFill="1" applyBorder="1" applyAlignment="1">
      <alignment horizontal="right" vertical="top" wrapText="1" readingOrder="1"/>
    </xf>
    <xf numFmtId="165" fontId="3" fillId="0" borderId="20" xfId="3" applyNumberFormat="1" applyFont="1" applyFill="1" applyBorder="1" applyAlignment="1">
      <alignment horizontal="right" vertical="top" wrapText="1" readingOrder="1"/>
    </xf>
    <xf numFmtId="0" fontId="3" fillId="0" borderId="2" xfId="4" applyNumberFormat="1" applyFont="1" applyFill="1" applyBorder="1" applyAlignment="1">
      <alignment vertical="top" wrapText="1" readingOrder="1"/>
    </xf>
    <xf numFmtId="0" fontId="3" fillId="0" borderId="6" xfId="4" applyNumberFormat="1" applyFont="1" applyFill="1" applyBorder="1" applyAlignment="1">
      <alignment vertical="top" wrapText="1" readingOrder="1"/>
    </xf>
    <xf numFmtId="165" fontId="3" fillId="0" borderId="1" xfId="3" applyNumberFormat="1" applyFont="1" applyFill="1" applyBorder="1" applyAlignment="1">
      <alignment horizontal="center" vertical="top" wrapText="1" readingOrder="1"/>
    </xf>
    <xf numFmtId="0" fontId="3" fillId="0" borderId="13" xfId="0" applyFont="1" applyFill="1" applyBorder="1" applyAlignment="1">
      <alignment horizontal="left" vertical="top" wrapText="1" readingOrder="1"/>
    </xf>
    <xf numFmtId="0" fontId="3" fillId="0" borderId="31" xfId="0" applyFont="1" applyFill="1" applyBorder="1" applyAlignment="1">
      <alignment horizontal="left" vertical="top" wrapText="1" readingOrder="1"/>
    </xf>
    <xf numFmtId="165" fontId="3" fillId="0" borderId="38" xfId="2" applyNumberFormat="1" applyFont="1" applyFill="1" applyBorder="1" applyAlignment="1">
      <alignment horizontal="right" vertical="top" wrapText="1" readingOrder="1"/>
    </xf>
    <xf numFmtId="165" fontId="3" fillId="0" borderId="31" xfId="2" applyNumberFormat="1" applyFont="1" applyFill="1" applyBorder="1" applyAlignment="1">
      <alignment horizontal="right" vertical="top" wrapText="1" readingOrder="1"/>
    </xf>
    <xf numFmtId="165" fontId="3" fillId="0" borderId="15" xfId="2" applyNumberFormat="1" applyFont="1" applyFill="1" applyBorder="1" applyAlignment="1">
      <alignment horizontal="right" vertical="top" wrapText="1" readingOrder="1"/>
    </xf>
    <xf numFmtId="0" fontId="3" fillId="0" borderId="29" xfId="0" applyFont="1" applyFill="1" applyBorder="1" applyAlignment="1">
      <alignment horizontal="left" vertical="top" wrapText="1" readingOrder="1"/>
    </xf>
    <xf numFmtId="0" fontId="3" fillId="0" borderId="30" xfId="0" applyFont="1" applyFill="1" applyBorder="1" applyAlignment="1">
      <alignment horizontal="left" vertical="top" wrapText="1" readingOrder="1"/>
    </xf>
    <xf numFmtId="165" fontId="3" fillId="0" borderId="34" xfId="2" applyNumberFormat="1" applyFont="1" applyFill="1" applyBorder="1" applyAlignment="1">
      <alignment horizontal="right" vertical="top" wrapText="1" readingOrder="1"/>
    </xf>
    <xf numFmtId="165" fontId="3" fillId="0" borderId="30" xfId="2" applyNumberFormat="1" applyFont="1" applyFill="1" applyBorder="1" applyAlignment="1">
      <alignment horizontal="right" vertical="top" wrapText="1" readingOrder="1"/>
    </xf>
    <xf numFmtId="165" fontId="3" fillId="0" borderId="37" xfId="2" applyNumberFormat="1" applyFont="1" applyFill="1" applyBorder="1" applyAlignment="1">
      <alignment horizontal="right" vertical="top" wrapText="1" readingOrder="1"/>
    </xf>
    <xf numFmtId="0" fontId="3" fillId="0" borderId="27" xfId="0" applyFont="1" applyFill="1" applyBorder="1" applyAlignment="1">
      <alignment horizontal="left" vertical="top" wrapText="1" readingOrder="1"/>
    </xf>
    <xf numFmtId="0" fontId="3" fillId="0" borderId="28" xfId="0" applyFont="1" applyFill="1" applyBorder="1" applyAlignment="1">
      <alignment horizontal="left" vertical="top" wrapText="1" readingOrder="1"/>
    </xf>
    <xf numFmtId="165" fontId="2" fillId="0" borderId="33" xfId="2" applyNumberFormat="1" applyFont="1" applyFill="1" applyBorder="1" applyAlignment="1">
      <alignment horizontal="right" vertical="top" wrapText="1" readingOrder="1"/>
    </xf>
    <xf numFmtId="165" fontId="2" fillId="0" borderId="28" xfId="2" applyNumberFormat="1" applyFont="1" applyFill="1" applyBorder="1" applyAlignment="1">
      <alignment horizontal="right" vertical="top" wrapText="1" readingOrder="1"/>
    </xf>
    <xf numFmtId="165" fontId="3" fillId="0" borderId="33" xfId="2" applyNumberFormat="1" applyFont="1" applyFill="1" applyBorder="1" applyAlignment="1">
      <alignment horizontal="right" vertical="top" wrapText="1" readingOrder="1"/>
    </xf>
    <xf numFmtId="165" fontId="3" fillId="0" borderId="36" xfId="2" applyNumberFormat="1" applyFont="1" applyFill="1" applyBorder="1" applyAlignment="1">
      <alignment horizontal="right" vertical="top" wrapText="1" readingOrder="1"/>
    </xf>
    <xf numFmtId="0" fontId="2" fillId="0" borderId="25" xfId="0" applyFont="1" applyFill="1" applyBorder="1" applyAlignment="1">
      <alignment horizontal="left" vertical="top" wrapText="1" readingOrder="1"/>
    </xf>
    <xf numFmtId="0" fontId="2" fillId="0" borderId="26" xfId="0" applyFont="1" applyFill="1" applyBorder="1" applyAlignment="1">
      <alignment horizontal="left" vertical="top" wrapText="1" readingOrder="1"/>
    </xf>
    <xf numFmtId="165" fontId="3" fillId="0" borderId="32" xfId="2" applyNumberFormat="1" applyFont="1" applyFill="1" applyBorder="1" applyAlignment="1">
      <alignment horizontal="right" vertical="top" wrapText="1" readingOrder="1"/>
    </xf>
    <xf numFmtId="165" fontId="3" fillId="0" borderId="26" xfId="2" applyNumberFormat="1" applyFont="1" applyFill="1" applyBorder="1" applyAlignment="1">
      <alignment horizontal="right" vertical="top" wrapText="1" readingOrder="1"/>
    </xf>
    <xf numFmtId="165" fontId="2" fillId="0" borderId="32" xfId="2" applyNumberFormat="1" applyFont="1" applyFill="1" applyBorder="1" applyAlignment="1">
      <alignment horizontal="right" vertical="top" wrapText="1" readingOrder="1"/>
    </xf>
    <xf numFmtId="165" fontId="2" fillId="0" borderId="35" xfId="2" applyNumberFormat="1" applyFont="1" applyFill="1" applyBorder="1" applyAlignment="1">
      <alignment horizontal="right" vertical="top" wrapText="1" readingOrder="1"/>
    </xf>
    <xf numFmtId="0" fontId="3" fillId="0" borderId="13" xfId="0" applyFont="1" applyFill="1" applyBorder="1" applyAlignment="1">
      <alignment horizontal="right" vertical="top" wrapText="1" readingOrder="1"/>
    </xf>
    <xf numFmtId="0" fontId="3" fillId="0" borderId="14" xfId="0" applyFont="1" applyFill="1" applyBorder="1" applyAlignment="1">
      <alignment horizontal="right" vertical="top" wrapText="1" readingOrder="1"/>
    </xf>
    <xf numFmtId="0" fontId="3" fillId="0" borderId="15" xfId="0" applyFont="1" applyFill="1" applyBorder="1" applyAlignment="1">
      <alignment horizontal="right" vertical="top" wrapText="1" readingOrder="1"/>
    </xf>
    <xf numFmtId="0" fontId="3" fillId="0" borderId="2" xfId="0" applyNumberFormat="1" applyFont="1" applyFill="1" applyBorder="1" applyAlignment="1">
      <alignment horizontal="center" vertical="top" wrapText="1" readingOrder="1"/>
    </xf>
    <xf numFmtId="0" fontId="3" fillId="0" borderId="6" xfId="0" applyNumberFormat="1" applyFont="1" applyFill="1" applyBorder="1" applyAlignment="1">
      <alignment horizontal="center" vertical="top" wrapText="1" readingOrder="1"/>
    </xf>
    <xf numFmtId="0" fontId="3" fillId="0" borderId="13" xfId="0" applyNumberFormat="1" applyFont="1" applyFill="1" applyBorder="1" applyAlignment="1">
      <alignment horizontal="center" vertical="top" wrapText="1" readingOrder="1"/>
    </xf>
    <xf numFmtId="0" fontId="3" fillId="0" borderId="14" xfId="0" applyNumberFormat="1" applyFont="1" applyFill="1" applyBorder="1" applyAlignment="1">
      <alignment horizontal="center" vertical="top" wrapText="1" readingOrder="1"/>
    </xf>
    <xf numFmtId="0" fontId="3" fillId="0" borderId="15" xfId="0" applyNumberFormat="1" applyFont="1" applyFill="1" applyBorder="1" applyAlignment="1">
      <alignment horizontal="center" vertical="top" wrapText="1" readingOrder="1"/>
    </xf>
    <xf numFmtId="0" fontId="3" fillId="0" borderId="2" xfId="1" applyNumberFormat="1" applyFont="1" applyFill="1" applyBorder="1" applyAlignment="1">
      <alignment horizontal="center" vertical="top" wrapText="1" readingOrder="1"/>
    </xf>
    <xf numFmtId="0" fontId="3" fillId="0" borderId="6" xfId="1" applyNumberFormat="1" applyFont="1" applyFill="1" applyBorder="1" applyAlignment="1">
      <alignment horizontal="center" vertical="top" wrapText="1" readingOrder="1"/>
    </xf>
    <xf numFmtId="165" fontId="3" fillId="0" borderId="1" xfId="2" applyNumberFormat="1" applyFont="1" applyFill="1" applyBorder="1" applyAlignment="1">
      <alignment horizontal="right" vertical="top" wrapText="1" readingOrder="1"/>
    </xf>
  </cellXfs>
  <cellStyles count="5">
    <cellStyle name="Millares" xfId="1" builtinId="3"/>
    <cellStyle name="Millares 3" xfId="4"/>
    <cellStyle name="Moneda" xfId="2" builtinId="4"/>
    <cellStyle name="Moneda 2" xf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workbookViewId="0">
      <selection activeCell="O43" sqref="A1:O43"/>
    </sheetView>
  </sheetViews>
  <sheetFormatPr baseColWidth="10" defaultRowHeight="12.75" x14ac:dyDescent="0.15"/>
  <cols>
    <col min="1" max="1" width="10.83203125" style="16" customWidth="1"/>
    <col min="2" max="2" width="10" style="16" customWidth="1"/>
    <col min="3" max="3" width="9" style="16" customWidth="1"/>
    <col min="4" max="4" width="7" style="16" customWidth="1"/>
    <col min="5" max="5" width="9.83203125" style="16" customWidth="1"/>
    <col min="6" max="6" width="5.83203125" style="16" customWidth="1"/>
    <col min="7" max="7" width="8.83203125" style="24" customWidth="1"/>
    <col min="8" max="8" width="18.83203125" style="16" customWidth="1"/>
    <col min="9" max="9" width="8" style="16" customWidth="1"/>
    <col min="10" max="10" width="15" style="16" customWidth="1"/>
    <col min="11" max="11" width="26" style="16" customWidth="1"/>
    <col min="12" max="12" width="17" style="16" customWidth="1"/>
    <col min="13" max="13" width="18" style="16" customWidth="1"/>
    <col min="14" max="14" width="17.83203125" style="16" customWidth="1"/>
    <col min="15" max="16384" width="12" style="16"/>
  </cols>
  <sheetData>
    <row r="1" spans="1:14" x14ac:dyDescent="0.15">
      <c r="A1" s="67" t="s">
        <v>33</v>
      </c>
      <c r="B1" s="67"/>
      <c r="C1" s="67"/>
      <c r="D1" s="67"/>
      <c r="E1" s="67"/>
      <c r="F1" s="67"/>
      <c r="G1" s="67"/>
      <c r="H1" s="67"/>
      <c r="I1" s="67"/>
      <c r="J1" s="67"/>
      <c r="K1" s="67"/>
      <c r="L1" s="87" t="s">
        <v>223</v>
      </c>
      <c r="M1" s="88"/>
      <c r="N1" s="88"/>
    </row>
    <row r="2" spans="1:14" x14ac:dyDescent="0.15">
      <c r="A2" s="67" t="s">
        <v>0</v>
      </c>
      <c r="B2" s="67"/>
      <c r="C2" s="67"/>
      <c r="D2" s="67"/>
      <c r="E2" s="67"/>
      <c r="F2" s="67"/>
      <c r="G2" s="67"/>
      <c r="H2" s="67"/>
      <c r="I2" s="67"/>
      <c r="J2" s="67"/>
      <c r="K2" s="67"/>
      <c r="L2" s="67"/>
      <c r="M2" s="67"/>
      <c r="N2" s="67"/>
    </row>
    <row r="3" spans="1:14" ht="42.75" customHeight="1" x14ac:dyDescent="0.15">
      <c r="A3" s="89" t="s">
        <v>70</v>
      </c>
      <c r="B3" s="90"/>
      <c r="C3" s="90"/>
      <c r="D3" s="90"/>
      <c r="E3" s="90"/>
      <c r="F3" s="90"/>
      <c r="G3" s="90"/>
      <c r="H3" s="90"/>
      <c r="I3" s="90"/>
      <c r="J3" s="90"/>
      <c r="K3" s="90"/>
      <c r="L3" s="90"/>
      <c r="M3" s="90"/>
      <c r="N3" s="90"/>
    </row>
    <row r="5" spans="1:14" ht="28.5" customHeight="1" thickBot="1" x14ac:dyDescent="0.2">
      <c r="A5" s="91" t="s">
        <v>1</v>
      </c>
      <c r="B5" s="91"/>
      <c r="C5" s="91"/>
      <c r="D5" s="91"/>
      <c r="E5" s="91"/>
      <c r="F5" s="91"/>
      <c r="G5" s="91"/>
      <c r="H5" s="91"/>
      <c r="I5" s="91"/>
      <c r="J5" s="91"/>
      <c r="K5" s="91"/>
      <c r="L5" s="92">
        <v>87288820</v>
      </c>
      <c r="M5" s="92"/>
      <c r="N5" s="92"/>
    </row>
    <row r="6" spans="1:14" s="49" customFormat="1" ht="13.5" thickBot="1" x14ac:dyDescent="0.2">
      <c r="A6" s="83" t="s">
        <v>2</v>
      </c>
      <c r="B6" s="83" t="s">
        <v>3</v>
      </c>
      <c r="C6" s="83" t="s">
        <v>4</v>
      </c>
      <c r="D6" s="83" t="s">
        <v>5</v>
      </c>
      <c r="E6" s="83" t="s">
        <v>6</v>
      </c>
      <c r="F6" s="83" t="s">
        <v>7</v>
      </c>
      <c r="G6" s="85" t="s">
        <v>8</v>
      </c>
      <c r="H6" s="83" t="s">
        <v>9</v>
      </c>
      <c r="I6" s="83" t="s">
        <v>10</v>
      </c>
      <c r="J6" s="83" t="s">
        <v>11</v>
      </c>
      <c r="K6" s="83" t="s">
        <v>12</v>
      </c>
      <c r="L6" s="80" t="s">
        <v>13</v>
      </c>
      <c r="M6" s="81"/>
      <c r="N6" s="82"/>
    </row>
    <row r="7" spans="1:14" s="49" customFormat="1" ht="39" thickBot="1" x14ac:dyDescent="0.2">
      <c r="A7" s="84"/>
      <c r="B7" s="84"/>
      <c r="C7" s="84"/>
      <c r="D7" s="84"/>
      <c r="E7" s="84"/>
      <c r="F7" s="84"/>
      <c r="G7" s="86"/>
      <c r="H7" s="84"/>
      <c r="I7" s="84"/>
      <c r="J7" s="84"/>
      <c r="K7" s="84"/>
      <c r="L7" s="50" t="s">
        <v>14</v>
      </c>
      <c r="M7" s="50" t="s">
        <v>15</v>
      </c>
      <c r="N7" s="50" t="s">
        <v>16</v>
      </c>
    </row>
    <row r="8" spans="1:14" ht="25.5" x14ac:dyDescent="0.15">
      <c r="A8" s="1" t="s">
        <v>71</v>
      </c>
      <c r="B8" s="17" t="s">
        <v>72</v>
      </c>
      <c r="C8" s="1" t="s">
        <v>75</v>
      </c>
      <c r="D8" s="17" t="s">
        <v>76</v>
      </c>
      <c r="E8" s="2" t="s">
        <v>39</v>
      </c>
      <c r="F8" s="3"/>
      <c r="G8" s="4"/>
      <c r="H8" s="5" t="s">
        <v>40</v>
      </c>
      <c r="I8" s="6" t="s">
        <v>41</v>
      </c>
      <c r="J8" s="7"/>
      <c r="K8" s="7" t="s">
        <v>74</v>
      </c>
      <c r="L8" s="18">
        <v>7000000</v>
      </c>
      <c r="M8" s="18"/>
      <c r="N8" s="18"/>
    </row>
    <row r="9" spans="1:14" ht="25.5" x14ac:dyDescent="0.15">
      <c r="A9" s="1" t="s">
        <v>71</v>
      </c>
      <c r="B9" s="17" t="s">
        <v>73</v>
      </c>
      <c r="C9" s="1" t="s">
        <v>75</v>
      </c>
      <c r="D9" s="17" t="s">
        <v>72</v>
      </c>
      <c r="E9" s="2" t="s">
        <v>39</v>
      </c>
      <c r="F9" s="3"/>
      <c r="G9" s="4"/>
      <c r="H9" s="5" t="s">
        <v>42</v>
      </c>
      <c r="I9" s="6" t="s">
        <v>43</v>
      </c>
      <c r="J9" s="7"/>
      <c r="K9" s="3" t="s">
        <v>77</v>
      </c>
      <c r="L9" s="18">
        <v>7000000</v>
      </c>
      <c r="M9" s="18"/>
      <c r="N9" s="18"/>
    </row>
    <row r="10" spans="1:14" ht="38.25" x14ac:dyDescent="0.15">
      <c r="A10" s="8" t="s">
        <v>78</v>
      </c>
      <c r="B10" s="19" t="s">
        <v>69</v>
      </c>
      <c r="C10" s="8" t="s">
        <v>79</v>
      </c>
      <c r="D10" s="19" t="s">
        <v>80</v>
      </c>
      <c r="E10" s="2" t="s">
        <v>44</v>
      </c>
      <c r="F10" s="9"/>
      <c r="G10" s="10"/>
      <c r="H10" s="5" t="s">
        <v>45</v>
      </c>
      <c r="I10" s="6" t="s">
        <v>46</v>
      </c>
      <c r="J10" s="7"/>
      <c r="K10" s="9" t="s">
        <v>81</v>
      </c>
      <c r="L10" s="20">
        <v>17100000</v>
      </c>
      <c r="M10" s="18"/>
      <c r="N10" s="18"/>
    </row>
    <row r="11" spans="1:14" ht="63.75" x14ac:dyDescent="0.15">
      <c r="A11" s="8" t="s">
        <v>61</v>
      </c>
      <c r="B11" s="19" t="s">
        <v>62</v>
      </c>
      <c r="C11" s="8" t="s">
        <v>63</v>
      </c>
      <c r="D11" s="19" t="s">
        <v>62</v>
      </c>
      <c r="E11" s="2" t="s">
        <v>47</v>
      </c>
      <c r="F11" s="9"/>
      <c r="G11" s="10"/>
      <c r="H11" s="11" t="s">
        <v>48</v>
      </c>
      <c r="I11" s="6" t="s">
        <v>49</v>
      </c>
      <c r="J11" s="12"/>
      <c r="K11" s="9" t="s">
        <v>64</v>
      </c>
      <c r="L11" s="20">
        <v>12583029</v>
      </c>
      <c r="M11" s="18"/>
      <c r="N11" s="18"/>
    </row>
    <row r="12" spans="1:14" ht="63.75" x14ac:dyDescent="0.15">
      <c r="A12" s="8" t="s">
        <v>82</v>
      </c>
      <c r="B12" s="19" t="s">
        <v>76</v>
      </c>
      <c r="C12" s="8" t="s">
        <v>83</v>
      </c>
      <c r="D12" s="19" t="s">
        <v>73</v>
      </c>
      <c r="E12" s="2" t="s">
        <v>47</v>
      </c>
      <c r="F12" s="9"/>
      <c r="G12" s="10"/>
      <c r="H12" s="11" t="s">
        <v>45</v>
      </c>
      <c r="I12" s="6" t="s">
        <v>46</v>
      </c>
      <c r="J12" s="12"/>
      <c r="K12" s="9" t="s">
        <v>84</v>
      </c>
      <c r="L12" s="20">
        <v>3300000</v>
      </c>
      <c r="M12" s="18"/>
      <c r="N12" s="18"/>
    </row>
    <row r="13" spans="1:14" ht="38.25" x14ac:dyDescent="0.15">
      <c r="A13" s="8" t="s">
        <v>75</v>
      </c>
      <c r="B13" s="19" t="s">
        <v>85</v>
      </c>
      <c r="C13" s="8" t="s">
        <v>86</v>
      </c>
      <c r="D13" s="19" t="s">
        <v>85</v>
      </c>
      <c r="E13" s="2" t="s">
        <v>47</v>
      </c>
      <c r="F13" s="9"/>
      <c r="G13" s="10"/>
      <c r="H13" s="11" t="s">
        <v>50</v>
      </c>
      <c r="I13" s="6" t="s">
        <v>51</v>
      </c>
      <c r="J13" s="12"/>
      <c r="K13" s="9" t="s">
        <v>87</v>
      </c>
      <c r="L13" s="20">
        <v>17616971</v>
      </c>
      <c r="M13" s="18"/>
      <c r="N13" s="18"/>
    </row>
    <row r="14" spans="1:14" ht="76.5" x14ac:dyDescent="0.15">
      <c r="A14" s="8" t="s">
        <v>88</v>
      </c>
      <c r="B14" s="19" t="s">
        <v>89</v>
      </c>
      <c r="C14" s="8" t="s">
        <v>90</v>
      </c>
      <c r="D14" s="19" t="s">
        <v>91</v>
      </c>
      <c r="E14" s="2" t="s">
        <v>47</v>
      </c>
      <c r="F14" s="9"/>
      <c r="G14" s="10"/>
      <c r="H14" s="11" t="s">
        <v>52</v>
      </c>
      <c r="I14" s="6" t="s">
        <v>53</v>
      </c>
      <c r="J14" s="12"/>
      <c r="K14" s="9" t="s">
        <v>92</v>
      </c>
      <c r="L14" s="20">
        <v>2835000</v>
      </c>
      <c r="M14" s="18"/>
      <c r="N14" s="18"/>
    </row>
    <row r="15" spans="1:14" ht="38.25" x14ac:dyDescent="0.15">
      <c r="A15" s="8" t="s">
        <v>93</v>
      </c>
      <c r="B15" s="19" t="s">
        <v>91</v>
      </c>
      <c r="C15" s="8" t="s">
        <v>94</v>
      </c>
      <c r="D15" s="19" t="s">
        <v>95</v>
      </c>
      <c r="E15" s="2" t="s">
        <v>47</v>
      </c>
      <c r="F15" s="9"/>
      <c r="G15" s="10"/>
      <c r="H15" s="11" t="s">
        <v>50</v>
      </c>
      <c r="I15" s="6" t="s">
        <v>51</v>
      </c>
      <c r="J15" s="12"/>
      <c r="K15" s="9" t="s">
        <v>96</v>
      </c>
      <c r="L15" s="20">
        <v>3651358</v>
      </c>
      <c r="M15" s="18"/>
      <c r="N15" s="18"/>
    </row>
    <row r="16" spans="1:14" ht="38.25" x14ac:dyDescent="0.15">
      <c r="A16" s="8" t="s">
        <v>97</v>
      </c>
      <c r="B16" s="19" t="s">
        <v>98</v>
      </c>
      <c r="C16" s="8" t="s">
        <v>99</v>
      </c>
      <c r="D16" s="19" t="s">
        <v>66</v>
      </c>
      <c r="E16" s="2" t="s">
        <v>47</v>
      </c>
      <c r="F16" s="9"/>
      <c r="G16" s="10"/>
      <c r="H16" s="11" t="s">
        <v>52</v>
      </c>
      <c r="I16" s="6" t="s">
        <v>53</v>
      </c>
      <c r="J16" s="12"/>
      <c r="K16" s="9" t="s">
        <v>100</v>
      </c>
      <c r="L16" s="20">
        <v>4505000</v>
      </c>
      <c r="M16" s="18"/>
      <c r="N16" s="18"/>
    </row>
    <row r="17" spans="1:14" ht="51" x14ac:dyDescent="0.15">
      <c r="A17" s="8" t="s">
        <v>101</v>
      </c>
      <c r="B17" s="19" t="s">
        <v>102</v>
      </c>
      <c r="C17" s="8" t="s">
        <v>103</v>
      </c>
      <c r="D17" s="19" t="s">
        <v>104</v>
      </c>
      <c r="E17" s="2" t="s">
        <v>47</v>
      </c>
      <c r="F17" s="9"/>
      <c r="G17" s="10"/>
      <c r="H17" s="11" t="s">
        <v>105</v>
      </c>
      <c r="I17" s="6" t="s">
        <v>106</v>
      </c>
      <c r="J17" s="12"/>
      <c r="K17" s="9" t="s">
        <v>107</v>
      </c>
      <c r="L17" s="20">
        <v>5666</v>
      </c>
      <c r="M17" s="18"/>
      <c r="N17" s="18"/>
    </row>
    <row r="18" spans="1:14" ht="25.5" x14ac:dyDescent="0.15">
      <c r="A18" s="8" t="s">
        <v>149</v>
      </c>
      <c r="B18" s="19" t="s">
        <v>150</v>
      </c>
      <c r="C18" s="8" t="s">
        <v>152</v>
      </c>
      <c r="D18" s="19" t="s">
        <v>150</v>
      </c>
      <c r="E18" s="2" t="s">
        <v>59</v>
      </c>
      <c r="F18" s="9"/>
      <c r="G18" s="10"/>
      <c r="H18" s="11" t="s">
        <v>40</v>
      </c>
      <c r="I18" s="6" t="s">
        <v>41</v>
      </c>
      <c r="J18" s="12"/>
      <c r="K18" s="9" t="s">
        <v>153</v>
      </c>
      <c r="L18" s="20">
        <v>4000000</v>
      </c>
      <c r="M18" s="18"/>
      <c r="N18" s="18"/>
    </row>
    <row r="19" spans="1:14" ht="25.5" x14ac:dyDescent="0.15">
      <c r="A19" s="8" t="s">
        <v>149</v>
      </c>
      <c r="B19" s="19" t="s">
        <v>151</v>
      </c>
      <c r="C19" s="8" t="s">
        <v>152</v>
      </c>
      <c r="D19" s="19" t="s">
        <v>151</v>
      </c>
      <c r="E19" s="2" t="s">
        <v>59</v>
      </c>
      <c r="F19" s="9"/>
      <c r="G19" s="10"/>
      <c r="H19" s="11" t="s">
        <v>42</v>
      </c>
      <c r="I19" s="6" t="s">
        <v>43</v>
      </c>
      <c r="J19" s="12"/>
      <c r="K19" s="9" t="s">
        <v>154</v>
      </c>
      <c r="L19" s="20">
        <v>4000000</v>
      </c>
      <c r="M19" s="18"/>
      <c r="N19" s="18"/>
    </row>
    <row r="20" spans="1:14" ht="63.75" x14ac:dyDescent="0.15">
      <c r="A20" s="8" t="s">
        <v>135</v>
      </c>
      <c r="B20" s="19" t="s">
        <v>168</v>
      </c>
      <c r="C20" s="8" t="s">
        <v>137</v>
      </c>
      <c r="D20" s="19" t="s">
        <v>168</v>
      </c>
      <c r="E20" s="2" t="s">
        <v>65</v>
      </c>
      <c r="F20" s="9"/>
      <c r="G20" s="36"/>
      <c r="H20" s="11" t="s">
        <v>45</v>
      </c>
      <c r="I20" s="6" t="s">
        <v>46</v>
      </c>
      <c r="J20" s="12"/>
      <c r="K20" s="9" t="s">
        <v>169</v>
      </c>
      <c r="L20" s="20">
        <f>4500000-3154785</f>
        <v>1345215</v>
      </c>
      <c r="M20" s="18"/>
      <c r="N20" s="18"/>
    </row>
    <row r="21" spans="1:14" ht="38.25" x14ac:dyDescent="0.15">
      <c r="A21" s="1" t="s">
        <v>155</v>
      </c>
      <c r="B21" s="17" t="s">
        <v>158</v>
      </c>
      <c r="C21" s="1" t="s">
        <v>170</v>
      </c>
      <c r="D21" s="17" t="s">
        <v>171</v>
      </c>
      <c r="E21" s="2" t="s">
        <v>65</v>
      </c>
      <c r="F21" s="3"/>
      <c r="G21" s="38"/>
      <c r="H21" s="5" t="s">
        <v>55</v>
      </c>
      <c r="I21" s="6" t="s">
        <v>56</v>
      </c>
      <c r="J21" s="7"/>
      <c r="K21" s="3" t="s">
        <v>172</v>
      </c>
      <c r="L21" s="18">
        <v>1700000</v>
      </c>
      <c r="M21" s="18"/>
      <c r="N21" s="18"/>
    </row>
    <row r="22" spans="1:14" ht="51" x14ac:dyDescent="0.15">
      <c r="A22" s="1" t="s">
        <v>239</v>
      </c>
      <c r="B22" s="17" t="s">
        <v>240</v>
      </c>
      <c r="C22" s="1" t="s">
        <v>241</v>
      </c>
      <c r="D22" s="17" t="s">
        <v>240</v>
      </c>
      <c r="E22" s="2" t="s">
        <v>242</v>
      </c>
      <c r="F22" s="3"/>
      <c r="G22" s="38"/>
      <c r="H22" s="5" t="s">
        <v>144</v>
      </c>
      <c r="I22" s="6" t="s">
        <v>17</v>
      </c>
      <c r="J22" s="7" t="s">
        <v>243</v>
      </c>
      <c r="K22" s="3" t="s">
        <v>244</v>
      </c>
      <c r="L22" s="18">
        <v>646581</v>
      </c>
      <c r="M22" s="18"/>
      <c r="N22" s="18"/>
    </row>
    <row r="23" spans="1:14" ht="13.5" thickBot="1" x14ac:dyDescent="0.2">
      <c r="A23" s="8"/>
      <c r="B23" s="19"/>
      <c r="C23" s="8"/>
      <c r="D23" s="19"/>
      <c r="E23" s="13"/>
      <c r="F23" s="9"/>
      <c r="G23" s="14"/>
      <c r="H23" s="11"/>
      <c r="I23" s="13"/>
      <c r="J23" s="12"/>
      <c r="K23" s="9"/>
      <c r="L23" s="21"/>
      <c r="M23" s="15"/>
      <c r="N23" s="22"/>
    </row>
    <row r="24" spans="1:14" ht="13.5" thickBot="1" x14ac:dyDescent="0.2">
      <c r="A24" s="64" t="s">
        <v>18</v>
      </c>
      <c r="B24" s="65"/>
      <c r="C24" s="65"/>
      <c r="D24" s="65"/>
      <c r="E24" s="65"/>
      <c r="F24" s="65"/>
      <c r="G24" s="65"/>
      <c r="H24" s="65"/>
      <c r="I24" s="65"/>
      <c r="J24" s="65"/>
      <c r="K24" s="66"/>
      <c r="L24" s="23">
        <f>SUM(L8:L23)</f>
        <v>87288820</v>
      </c>
      <c r="M24" s="23">
        <f>SUM(M8:M23)</f>
        <v>0</v>
      </c>
      <c r="N24" s="23">
        <f>SUM(N8:N23)</f>
        <v>0</v>
      </c>
    </row>
    <row r="25" spans="1:14" x14ac:dyDescent="0.15">
      <c r="L25" s="25"/>
    </row>
    <row r="26" spans="1:14" x14ac:dyDescent="0.15">
      <c r="A26" s="67" t="s">
        <v>19</v>
      </c>
      <c r="B26" s="67"/>
      <c r="C26" s="67"/>
      <c r="D26" s="67"/>
      <c r="E26" s="67"/>
      <c r="F26" s="67"/>
      <c r="G26" s="67"/>
      <c r="H26" s="67"/>
      <c r="I26" s="67"/>
      <c r="J26" s="67"/>
      <c r="K26" s="67"/>
      <c r="L26" s="67"/>
      <c r="M26" s="67"/>
      <c r="N26" s="67"/>
    </row>
    <row r="27" spans="1:14" ht="13.5" thickBot="1" x14ac:dyDescent="0.2"/>
    <row r="28" spans="1:14" ht="26.25" customHeight="1" x14ac:dyDescent="0.15">
      <c r="A28" s="68" t="s">
        <v>20</v>
      </c>
      <c r="B28" s="69"/>
      <c r="C28" s="70"/>
      <c r="D28" s="70"/>
      <c r="E28" s="71">
        <f>L5</f>
        <v>87288820</v>
      </c>
      <c r="F28" s="72"/>
      <c r="H28" s="73" t="s">
        <v>21</v>
      </c>
      <c r="I28" s="69"/>
      <c r="J28" s="70"/>
      <c r="K28" s="70"/>
      <c r="L28" s="74">
        <f>L24+M24+N24</f>
        <v>87288820</v>
      </c>
      <c r="M28" s="75"/>
      <c r="N28" s="26"/>
    </row>
    <row r="29" spans="1:14" ht="27" customHeight="1" x14ac:dyDescent="0.15">
      <c r="A29" s="76" t="s">
        <v>22</v>
      </c>
      <c r="B29" s="77"/>
      <c r="C29" s="78">
        <f>L24</f>
        <v>87288820</v>
      </c>
      <c r="D29" s="78"/>
      <c r="E29" s="62"/>
      <c r="F29" s="63"/>
      <c r="H29" s="76" t="s">
        <v>23</v>
      </c>
      <c r="I29" s="77"/>
      <c r="J29" s="79">
        <f>N24</f>
        <v>0</v>
      </c>
      <c r="K29" s="79"/>
      <c r="L29" s="62"/>
      <c r="M29" s="63"/>
      <c r="N29" s="27"/>
    </row>
    <row r="30" spans="1:14" ht="27.75" customHeight="1" thickBot="1" x14ac:dyDescent="0.2">
      <c r="A30" s="55" t="s">
        <v>24</v>
      </c>
      <c r="B30" s="56"/>
      <c r="C30" s="57">
        <f>E28-C29</f>
        <v>0</v>
      </c>
      <c r="D30" s="57"/>
      <c r="E30" s="58"/>
      <c r="F30" s="59"/>
      <c r="H30" s="55" t="s">
        <v>25</v>
      </c>
      <c r="I30" s="56"/>
      <c r="J30" s="57">
        <f>L24+M24</f>
        <v>87288820</v>
      </c>
      <c r="K30" s="57"/>
      <c r="L30" s="58"/>
      <c r="M30" s="59"/>
      <c r="N30" s="27"/>
    </row>
    <row r="31" spans="1:14" ht="13.5" thickBot="1" x14ac:dyDescent="0.2">
      <c r="C31" s="28"/>
      <c r="D31" s="28"/>
      <c r="E31" s="28"/>
      <c r="F31" s="28"/>
      <c r="H31" s="26"/>
      <c r="I31" s="26"/>
      <c r="J31" s="27"/>
      <c r="K31" s="27"/>
      <c r="L31" s="27"/>
      <c r="M31" s="27"/>
      <c r="N31" s="26"/>
    </row>
    <row r="32" spans="1:14" ht="13.5" thickBot="1" x14ac:dyDescent="0.2">
      <c r="A32" s="60" t="s">
        <v>26</v>
      </c>
      <c r="B32" s="61"/>
      <c r="C32" s="53">
        <f>SUM(C28:D30)</f>
        <v>87288820</v>
      </c>
      <c r="D32" s="53"/>
      <c r="E32" s="53">
        <f>SUM(E28:F30)</f>
        <v>87288820</v>
      </c>
      <c r="F32" s="54"/>
      <c r="H32" s="60" t="s">
        <v>26</v>
      </c>
      <c r="I32" s="61"/>
      <c r="J32" s="53">
        <f>SUM(J28:K30)</f>
        <v>87288820</v>
      </c>
      <c r="K32" s="53"/>
      <c r="L32" s="53">
        <f>SUM(L28:M30)</f>
        <v>87288820</v>
      </c>
      <c r="M32" s="54"/>
      <c r="N32" s="29"/>
    </row>
    <row r="35" spans="1:14" s="32" customFormat="1" ht="13.5" thickBot="1" x14ac:dyDescent="0.2">
      <c r="A35" s="30"/>
      <c r="B35" s="31"/>
      <c r="C35" s="31"/>
      <c r="D35" s="31"/>
      <c r="E35" s="16"/>
      <c r="F35" s="16"/>
      <c r="G35" s="24"/>
      <c r="L35" s="31"/>
      <c r="M35" s="31"/>
      <c r="N35" s="33"/>
    </row>
    <row r="36" spans="1:14" s="32" customFormat="1" x14ac:dyDescent="0.15">
      <c r="A36" s="32" t="s">
        <v>27</v>
      </c>
      <c r="G36" s="34"/>
      <c r="N36" s="35" t="s">
        <v>221</v>
      </c>
    </row>
    <row r="37" spans="1:14" s="32" customFormat="1" x14ac:dyDescent="0.15">
      <c r="A37" s="32" t="s">
        <v>28</v>
      </c>
      <c r="G37" s="34"/>
      <c r="N37" s="35" t="s">
        <v>220</v>
      </c>
    </row>
    <row r="39" spans="1:14" s="32" customFormat="1" x14ac:dyDescent="0.15">
      <c r="A39" s="32" t="s">
        <v>29</v>
      </c>
      <c r="B39" s="32" t="s">
        <v>30</v>
      </c>
      <c r="G39" s="34"/>
    </row>
    <row r="40" spans="1:14" s="32" customFormat="1" x14ac:dyDescent="0.15">
      <c r="A40" s="32" t="s">
        <v>31</v>
      </c>
      <c r="B40" s="32" t="s">
        <v>32</v>
      </c>
      <c r="G40" s="34"/>
    </row>
  </sheetData>
  <mergeCells count="44">
    <mergeCell ref="A1:K1"/>
    <mergeCell ref="L1:N1"/>
    <mergeCell ref="A2:N2"/>
    <mergeCell ref="A3:N3"/>
    <mergeCell ref="A5:K5"/>
    <mergeCell ref="L5:N5"/>
    <mergeCell ref="L6:N6"/>
    <mergeCell ref="A6:A7"/>
    <mergeCell ref="B6:B7"/>
    <mergeCell ref="C6:C7"/>
    <mergeCell ref="D6:D7"/>
    <mergeCell ref="E6:E7"/>
    <mergeCell ref="F6:F7"/>
    <mergeCell ref="G6:G7"/>
    <mergeCell ref="H6:H7"/>
    <mergeCell ref="I6:I7"/>
    <mergeCell ref="J6:J7"/>
    <mergeCell ref="K6:K7"/>
    <mergeCell ref="L29:M29"/>
    <mergeCell ref="A24:K24"/>
    <mergeCell ref="A26:N26"/>
    <mergeCell ref="A28:B28"/>
    <mergeCell ref="C28:D28"/>
    <mergeCell ref="E28:F28"/>
    <mergeCell ref="H28:I28"/>
    <mergeCell ref="J28:K28"/>
    <mergeCell ref="L28:M28"/>
    <mergeCell ref="A29:B29"/>
    <mergeCell ref="C29:D29"/>
    <mergeCell ref="E29:F29"/>
    <mergeCell ref="H29:I29"/>
    <mergeCell ref="J29:K29"/>
    <mergeCell ref="L32:M32"/>
    <mergeCell ref="A30:B30"/>
    <mergeCell ref="C30:D30"/>
    <mergeCell ref="E30:F30"/>
    <mergeCell ref="H30:I30"/>
    <mergeCell ref="J30:K30"/>
    <mergeCell ref="L30:M30"/>
    <mergeCell ref="A32:B32"/>
    <mergeCell ref="C32:D32"/>
    <mergeCell ref="E32:F32"/>
    <mergeCell ref="H32:I32"/>
    <mergeCell ref="J32:K32"/>
  </mergeCells>
  <printOptions horizontalCentered="1" verticalCentered="1"/>
  <pageMargins left="0.39370078740157483" right="0.39370078740157483" top="0.39370078740157483" bottom="0.59055118110236227" header="0.39370078740157483" footer="0.39370078740157483"/>
  <pageSetup scale="90" orientation="landscape" horizontalDpi="0" verticalDpi="0" r:id="rId1"/>
  <headerFooter>
    <oddFooter>&amp;L&amp;F&amp;C&amp;A&amp;R&amp;P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workbookViewId="0">
      <selection activeCell="O39" sqref="A1:O39"/>
    </sheetView>
  </sheetViews>
  <sheetFormatPr baseColWidth="10" defaultRowHeight="12.75" x14ac:dyDescent="0.15"/>
  <cols>
    <col min="1" max="1" width="10" style="16" customWidth="1"/>
    <col min="2" max="3" width="8.83203125" style="16" customWidth="1"/>
    <col min="4" max="4" width="7.1640625" style="16" customWidth="1"/>
    <col min="5" max="5" width="9.83203125" style="16" customWidth="1"/>
    <col min="6" max="6" width="6" style="16" customWidth="1"/>
    <col min="7" max="7" width="8.83203125" style="45" customWidth="1"/>
    <col min="8" max="8" width="21" style="16" customWidth="1"/>
    <col min="9" max="9" width="6" style="16" customWidth="1"/>
    <col min="10" max="10" width="14.83203125" style="16" customWidth="1"/>
    <col min="11" max="11" width="26.83203125" style="16" customWidth="1"/>
    <col min="12" max="12" width="14.83203125" style="16" customWidth="1"/>
    <col min="13" max="14" width="18" style="16" customWidth="1"/>
    <col min="15" max="16384" width="12" style="16"/>
  </cols>
  <sheetData>
    <row r="1" spans="1:14" x14ac:dyDescent="0.15">
      <c r="A1" s="67" t="s">
        <v>33</v>
      </c>
      <c r="B1" s="67"/>
      <c r="C1" s="67"/>
      <c r="D1" s="67"/>
      <c r="E1" s="67"/>
      <c r="F1" s="67"/>
      <c r="G1" s="67"/>
      <c r="H1" s="67"/>
      <c r="I1" s="67"/>
      <c r="J1" s="67"/>
      <c r="K1" s="67"/>
      <c r="L1" s="87" t="s">
        <v>223</v>
      </c>
      <c r="M1" s="88"/>
      <c r="N1" s="88"/>
    </row>
    <row r="2" spans="1:14" x14ac:dyDescent="0.15">
      <c r="A2" s="67" t="s">
        <v>0</v>
      </c>
      <c r="B2" s="67"/>
      <c r="C2" s="67"/>
      <c r="D2" s="67"/>
      <c r="E2" s="67"/>
      <c r="F2" s="67"/>
      <c r="G2" s="67"/>
      <c r="H2" s="67"/>
      <c r="I2" s="67"/>
      <c r="J2" s="67"/>
      <c r="K2" s="67"/>
      <c r="L2" s="67"/>
      <c r="M2" s="67"/>
      <c r="N2" s="67"/>
    </row>
    <row r="3" spans="1:14" ht="43.5" customHeight="1" x14ac:dyDescent="0.15">
      <c r="A3" s="89" t="s">
        <v>110</v>
      </c>
      <c r="B3" s="90"/>
      <c r="C3" s="90"/>
      <c r="D3" s="90"/>
      <c r="E3" s="90"/>
      <c r="F3" s="90"/>
      <c r="G3" s="90"/>
      <c r="H3" s="90"/>
      <c r="I3" s="90"/>
      <c r="J3" s="90"/>
      <c r="K3" s="90"/>
      <c r="L3" s="90"/>
      <c r="M3" s="90"/>
      <c r="N3" s="90"/>
    </row>
    <row r="5" spans="1:14" ht="13.5" thickBot="1" x14ac:dyDescent="0.2">
      <c r="A5" s="91" t="s">
        <v>108</v>
      </c>
      <c r="B5" s="91"/>
      <c r="C5" s="91"/>
      <c r="D5" s="91"/>
      <c r="E5" s="91"/>
      <c r="F5" s="91"/>
      <c r="G5" s="91"/>
      <c r="H5" s="91"/>
      <c r="I5" s="91"/>
      <c r="J5" s="91"/>
      <c r="K5" s="91"/>
      <c r="L5" s="109">
        <v>30161592</v>
      </c>
      <c r="M5" s="109"/>
      <c r="N5" s="109"/>
    </row>
    <row r="6" spans="1:14" s="49" customFormat="1" ht="13.5" thickBot="1" x14ac:dyDescent="0.2">
      <c r="A6" s="83" t="s">
        <v>2</v>
      </c>
      <c r="B6" s="83" t="s">
        <v>3</v>
      </c>
      <c r="C6" s="83" t="s">
        <v>4</v>
      </c>
      <c r="D6" s="83" t="s">
        <v>5</v>
      </c>
      <c r="E6" s="83" t="s">
        <v>6</v>
      </c>
      <c r="F6" s="83" t="s">
        <v>7</v>
      </c>
      <c r="G6" s="107" t="s">
        <v>8</v>
      </c>
      <c r="H6" s="83" t="s">
        <v>9</v>
      </c>
      <c r="I6" s="83" t="s">
        <v>10</v>
      </c>
      <c r="J6" s="83" t="s">
        <v>11</v>
      </c>
      <c r="K6" s="83" t="s">
        <v>12</v>
      </c>
      <c r="L6" s="80" t="s">
        <v>13</v>
      </c>
      <c r="M6" s="81"/>
      <c r="N6" s="82"/>
    </row>
    <row r="7" spans="1:14" s="49" customFormat="1" ht="39" thickBot="1" x14ac:dyDescent="0.2">
      <c r="A7" s="84"/>
      <c r="B7" s="84"/>
      <c r="C7" s="84"/>
      <c r="D7" s="84"/>
      <c r="E7" s="84"/>
      <c r="F7" s="84"/>
      <c r="G7" s="108"/>
      <c r="H7" s="84"/>
      <c r="I7" s="84"/>
      <c r="J7" s="84"/>
      <c r="K7" s="84"/>
      <c r="L7" s="50" t="s">
        <v>14</v>
      </c>
      <c r="M7" s="50" t="s">
        <v>15</v>
      </c>
      <c r="N7" s="50" t="s">
        <v>16</v>
      </c>
    </row>
    <row r="8" spans="1:14" ht="76.5" x14ac:dyDescent="0.15">
      <c r="A8" s="8" t="s">
        <v>111</v>
      </c>
      <c r="B8" s="19" t="s">
        <v>112</v>
      </c>
      <c r="C8" s="8" t="s">
        <v>113</v>
      </c>
      <c r="D8" s="19" t="s">
        <v>112</v>
      </c>
      <c r="E8" s="2" t="s">
        <v>34</v>
      </c>
      <c r="F8" s="9"/>
      <c r="G8" s="36"/>
      <c r="H8" s="11" t="s">
        <v>37</v>
      </c>
      <c r="I8" s="6" t="s">
        <v>38</v>
      </c>
      <c r="J8" s="12"/>
      <c r="K8" s="9" t="s">
        <v>183</v>
      </c>
      <c r="L8" s="41"/>
      <c r="M8" s="37">
        <v>3800000</v>
      </c>
      <c r="N8" s="41"/>
    </row>
    <row r="9" spans="1:14" ht="51" x14ac:dyDescent="0.15">
      <c r="A9" s="8" t="s">
        <v>114</v>
      </c>
      <c r="B9" s="19" t="s">
        <v>115</v>
      </c>
      <c r="C9" s="8" t="s">
        <v>116</v>
      </c>
      <c r="D9" s="19" t="s">
        <v>115</v>
      </c>
      <c r="E9" s="2" t="s">
        <v>117</v>
      </c>
      <c r="F9" s="9"/>
      <c r="G9" s="36"/>
      <c r="H9" s="11" t="s">
        <v>118</v>
      </c>
      <c r="I9" s="6" t="s">
        <v>119</v>
      </c>
      <c r="J9" s="12"/>
      <c r="K9" s="9" t="s">
        <v>120</v>
      </c>
      <c r="L9" s="41"/>
      <c r="M9" s="37">
        <v>4056477</v>
      </c>
      <c r="N9" s="41"/>
    </row>
    <row r="10" spans="1:14" ht="38.25" x14ac:dyDescent="0.15">
      <c r="A10" s="8" t="s">
        <v>121</v>
      </c>
      <c r="B10" s="19" t="s">
        <v>95</v>
      </c>
      <c r="C10" s="8" t="s">
        <v>113</v>
      </c>
      <c r="D10" s="19" t="s">
        <v>122</v>
      </c>
      <c r="E10" s="2" t="s">
        <v>117</v>
      </c>
      <c r="F10" s="9"/>
      <c r="G10" s="36"/>
      <c r="H10" s="11" t="s">
        <v>118</v>
      </c>
      <c r="I10" s="6" t="s">
        <v>119</v>
      </c>
      <c r="J10" s="12"/>
      <c r="K10" s="9" t="s">
        <v>123</v>
      </c>
      <c r="L10" s="41"/>
      <c r="M10" s="37">
        <v>49980</v>
      </c>
      <c r="N10" s="41"/>
    </row>
    <row r="11" spans="1:14" ht="38.25" x14ac:dyDescent="0.15">
      <c r="A11" s="8" t="s">
        <v>124</v>
      </c>
      <c r="B11" s="19" t="s">
        <v>80</v>
      </c>
      <c r="C11" s="8" t="s">
        <v>124</v>
      </c>
      <c r="D11" s="19" t="s">
        <v>125</v>
      </c>
      <c r="E11" s="2" t="s">
        <v>117</v>
      </c>
      <c r="F11" s="9"/>
      <c r="G11" s="36"/>
      <c r="H11" s="11" t="s">
        <v>118</v>
      </c>
      <c r="I11" s="6" t="s">
        <v>119</v>
      </c>
      <c r="J11" s="12"/>
      <c r="K11" s="9" t="s">
        <v>126</v>
      </c>
      <c r="L11" s="41"/>
      <c r="M11" s="37">
        <v>24153</v>
      </c>
      <c r="N11" s="41"/>
    </row>
    <row r="12" spans="1:14" ht="38.25" x14ac:dyDescent="0.15">
      <c r="A12" s="8" t="s">
        <v>75</v>
      </c>
      <c r="B12" s="19" t="s">
        <v>85</v>
      </c>
      <c r="C12" s="8" t="s">
        <v>86</v>
      </c>
      <c r="D12" s="19" t="s">
        <v>85</v>
      </c>
      <c r="E12" s="2" t="s">
        <v>127</v>
      </c>
      <c r="F12" s="9"/>
      <c r="G12" s="36"/>
      <c r="H12" s="11" t="s">
        <v>50</v>
      </c>
      <c r="I12" s="6" t="s">
        <v>51</v>
      </c>
      <c r="J12" s="12"/>
      <c r="K12" s="9" t="s">
        <v>87</v>
      </c>
      <c r="L12" s="41"/>
      <c r="M12" s="37">
        <v>273840</v>
      </c>
      <c r="N12" s="41"/>
    </row>
    <row r="13" spans="1:14" ht="25.5" x14ac:dyDescent="0.15">
      <c r="A13" s="8" t="s">
        <v>93</v>
      </c>
      <c r="B13" s="19" t="s">
        <v>91</v>
      </c>
      <c r="C13" s="8" t="s">
        <v>94</v>
      </c>
      <c r="D13" s="19" t="s">
        <v>95</v>
      </c>
      <c r="E13" s="2" t="s">
        <v>127</v>
      </c>
      <c r="F13" s="9"/>
      <c r="G13" s="36"/>
      <c r="H13" s="11" t="s">
        <v>50</v>
      </c>
      <c r="I13" s="6" t="s">
        <v>51</v>
      </c>
      <c r="J13" s="12"/>
      <c r="K13" s="9" t="s">
        <v>96</v>
      </c>
      <c r="L13" s="41"/>
      <c r="M13" s="37">
        <v>887752</v>
      </c>
      <c r="N13" s="41"/>
    </row>
    <row r="14" spans="1:14" ht="63.75" x14ac:dyDescent="0.15">
      <c r="A14" s="8" t="s">
        <v>128</v>
      </c>
      <c r="B14" s="19" t="s">
        <v>129</v>
      </c>
      <c r="C14" s="8" t="s">
        <v>130</v>
      </c>
      <c r="D14" s="19" t="s">
        <v>129</v>
      </c>
      <c r="E14" s="2" t="s">
        <v>54</v>
      </c>
      <c r="F14" s="9"/>
      <c r="G14" s="36"/>
      <c r="H14" s="11" t="s">
        <v>55</v>
      </c>
      <c r="I14" s="6" t="s">
        <v>56</v>
      </c>
      <c r="J14" s="12"/>
      <c r="K14" s="9" t="s">
        <v>131</v>
      </c>
      <c r="L14" s="41"/>
      <c r="M14" s="37">
        <v>1550000</v>
      </c>
      <c r="N14" s="41"/>
    </row>
    <row r="15" spans="1:14" ht="63.75" x14ac:dyDescent="0.15">
      <c r="A15" s="8" t="s">
        <v>101</v>
      </c>
      <c r="B15" s="19" t="s">
        <v>60</v>
      </c>
      <c r="C15" s="8" t="s">
        <v>132</v>
      </c>
      <c r="D15" s="19" t="s">
        <v>102</v>
      </c>
      <c r="E15" s="2" t="s">
        <v>54</v>
      </c>
      <c r="F15" s="9"/>
      <c r="G15" s="36"/>
      <c r="H15" s="11" t="s">
        <v>45</v>
      </c>
      <c r="I15" s="6" t="s">
        <v>46</v>
      </c>
      <c r="J15" s="12"/>
      <c r="K15" s="9" t="s">
        <v>133</v>
      </c>
      <c r="L15" s="41"/>
      <c r="M15" s="37">
        <v>2605000</v>
      </c>
      <c r="N15" s="41"/>
    </row>
    <row r="16" spans="1:14" ht="38.25" x14ac:dyDescent="0.15">
      <c r="A16" s="8" t="s">
        <v>135</v>
      </c>
      <c r="B16" s="19" t="s">
        <v>136</v>
      </c>
      <c r="C16" s="8" t="s">
        <v>137</v>
      </c>
      <c r="D16" s="19" t="s">
        <v>136</v>
      </c>
      <c r="E16" s="2" t="s">
        <v>138</v>
      </c>
      <c r="F16" s="9"/>
      <c r="G16" s="36"/>
      <c r="H16" s="11" t="s">
        <v>35</v>
      </c>
      <c r="I16" s="6" t="s">
        <v>36</v>
      </c>
      <c r="J16" s="12"/>
      <c r="K16" s="9" t="s">
        <v>139</v>
      </c>
      <c r="L16" s="41"/>
      <c r="M16" s="37">
        <v>3840204</v>
      </c>
      <c r="N16" s="41"/>
    </row>
    <row r="17" spans="1:14" ht="38.25" x14ac:dyDescent="0.15">
      <c r="A17" s="8" t="s">
        <v>203</v>
      </c>
      <c r="B17" s="19" t="s">
        <v>204</v>
      </c>
      <c r="C17" s="8" t="s">
        <v>205</v>
      </c>
      <c r="D17" s="19" t="s">
        <v>204</v>
      </c>
      <c r="E17" s="2" t="s">
        <v>206</v>
      </c>
      <c r="F17" s="9"/>
      <c r="G17" s="36"/>
      <c r="H17" s="11" t="s">
        <v>207</v>
      </c>
      <c r="I17" s="6" t="s">
        <v>208</v>
      </c>
      <c r="J17" s="12" t="s">
        <v>210</v>
      </c>
      <c r="K17" s="9" t="s">
        <v>209</v>
      </c>
      <c r="L17" s="41"/>
      <c r="M17" s="37">
        <v>3312000</v>
      </c>
      <c r="N17" s="41"/>
    </row>
    <row r="18" spans="1:14" ht="38.25" x14ac:dyDescent="0.15">
      <c r="A18" s="8" t="s">
        <v>135</v>
      </c>
      <c r="B18" s="19" t="s">
        <v>165</v>
      </c>
      <c r="C18" s="8" t="s">
        <v>137</v>
      </c>
      <c r="D18" s="19" t="s">
        <v>165</v>
      </c>
      <c r="E18" s="2" t="s">
        <v>166</v>
      </c>
      <c r="F18" s="9"/>
      <c r="G18" s="36"/>
      <c r="H18" s="11" t="s">
        <v>52</v>
      </c>
      <c r="I18" s="6" t="s">
        <v>53</v>
      </c>
      <c r="J18" s="12"/>
      <c r="K18" s="9" t="s">
        <v>167</v>
      </c>
      <c r="L18" s="41"/>
      <c r="M18" s="37">
        <v>3335332</v>
      </c>
      <c r="N18" s="41"/>
    </row>
    <row r="19" spans="1:14" ht="51" x14ac:dyDescent="0.15">
      <c r="A19" s="8" t="s">
        <v>225</v>
      </c>
      <c r="B19" s="19" t="s">
        <v>226</v>
      </c>
      <c r="C19" s="8" t="s">
        <v>227</v>
      </c>
      <c r="D19" s="19" t="s">
        <v>226</v>
      </c>
      <c r="E19" s="2" t="s">
        <v>228</v>
      </c>
      <c r="F19" s="9"/>
      <c r="G19" s="36"/>
      <c r="H19" s="11" t="s">
        <v>229</v>
      </c>
      <c r="I19" s="6" t="s">
        <v>230</v>
      </c>
      <c r="J19" s="12" t="s">
        <v>231</v>
      </c>
      <c r="K19" s="9" t="s">
        <v>232</v>
      </c>
      <c r="L19" s="41"/>
      <c r="M19" s="37">
        <v>6426854</v>
      </c>
      <c r="N19" s="41"/>
    </row>
    <row r="20" spans="1:14" x14ac:dyDescent="0.15">
      <c r="A20" s="8"/>
      <c r="B20" s="19"/>
      <c r="C20" s="8"/>
      <c r="D20" s="19"/>
      <c r="E20" s="2"/>
      <c r="F20" s="3"/>
      <c r="G20" s="38"/>
      <c r="H20" s="3"/>
      <c r="I20" s="6"/>
      <c r="J20" s="7"/>
      <c r="K20" s="3"/>
      <c r="L20" s="41"/>
      <c r="M20" s="37"/>
      <c r="N20" s="41"/>
    </row>
    <row r="21" spans="1:14" ht="13.5" thickBot="1" x14ac:dyDescent="0.2">
      <c r="A21" s="8"/>
      <c r="B21" s="19"/>
      <c r="C21" s="8"/>
      <c r="D21" s="19"/>
      <c r="E21" s="13"/>
      <c r="F21" s="9"/>
      <c r="G21" s="39"/>
      <c r="H21" s="9"/>
      <c r="I21" s="13"/>
      <c r="J21" s="12"/>
      <c r="K21" s="9"/>
      <c r="L21" s="42"/>
      <c r="M21" s="40"/>
      <c r="N21" s="43"/>
    </row>
    <row r="22" spans="1:14" ht="13.5" thickBot="1" x14ac:dyDescent="0.2">
      <c r="A22" s="64" t="s">
        <v>18</v>
      </c>
      <c r="B22" s="65"/>
      <c r="C22" s="65"/>
      <c r="D22" s="65"/>
      <c r="E22" s="65"/>
      <c r="F22" s="65"/>
      <c r="G22" s="65"/>
      <c r="H22" s="65"/>
      <c r="I22" s="65"/>
      <c r="J22" s="65"/>
      <c r="K22" s="66"/>
      <c r="L22" s="44">
        <f>SUM(L8:L21)</f>
        <v>0</v>
      </c>
      <c r="M22" s="44">
        <f>SUM(M8:M21)</f>
        <v>30161592</v>
      </c>
      <c r="N22" s="44">
        <f>SUM(N8:N21)</f>
        <v>0</v>
      </c>
    </row>
    <row r="23" spans="1:14" x14ac:dyDescent="0.15">
      <c r="L23" s="25"/>
    </row>
    <row r="24" spans="1:14" x14ac:dyDescent="0.15">
      <c r="A24" s="67" t="s">
        <v>109</v>
      </c>
      <c r="B24" s="67"/>
      <c r="C24" s="67"/>
      <c r="D24" s="67"/>
      <c r="E24" s="67"/>
      <c r="F24" s="67"/>
      <c r="G24" s="67"/>
      <c r="H24" s="67"/>
      <c r="I24" s="67"/>
      <c r="J24" s="67"/>
      <c r="K24" s="67"/>
      <c r="L24" s="67"/>
      <c r="M24" s="67"/>
      <c r="N24" s="67"/>
    </row>
    <row r="25" spans="1:14" ht="13.5" thickBot="1" x14ac:dyDescent="0.2"/>
    <row r="26" spans="1:14" ht="40.5" customHeight="1" x14ac:dyDescent="0.15">
      <c r="A26" s="68" t="s">
        <v>20</v>
      </c>
      <c r="B26" s="69"/>
      <c r="C26" s="100"/>
      <c r="D26" s="100"/>
      <c r="E26" s="101">
        <f>L5</f>
        <v>30161592</v>
      </c>
      <c r="F26" s="102"/>
      <c r="H26" s="73" t="s">
        <v>21</v>
      </c>
      <c r="I26" s="69"/>
      <c r="J26" s="100"/>
      <c r="K26" s="100"/>
      <c r="L26" s="103">
        <f>L22+M22+N22</f>
        <v>30161592</v>
      </c>
      <c r="M26" s="104"/>
      <c r="N26" s="26"/>
    </row>
    <row r="27" spans="1:14" ht="39.75" customHeight="1" x14ac:dyDescent="0.15">
      <c r="A27" s="76" t="s">
        <v>22</v>
      </c>
      <c r="B27" s="77"/>
      <c r="C27" s="105">
        <f>M22</f>
        <v>30161592</v>
      </c>
      <c r="D27" s="105"/>
      <c r="E27" s="98"/>
      <c r="F27" s="99"/>
      <c r="H27" s="76" t="s">
        <v>23</v>
      </c>
      <c r="I27" s="77"/>
      <c r="J27" s="106">
        <f>N22</f>
        <v>0</v>
      </c>
      <c r="K27" s="106"/>
      <c r="L27" s="98"/>
      <c r="M27" s="99"/>
      <c r="N27" s="46"/>
    </row>
    <row r="28" spans="1:14" ht="39" customHeight="1" thickBot="1" x14ac:dyDescent="0.2">
      <c r="A28" s="55" t="s">
        <v>24</v>
      </c>
      <c r="B28" s="56"/>
      <c r="C28" s="95">
        <f>E26-C27</f>
        <v>0</v>
      </c>
      <c r="D28" s="95"/>
      <c r="E28" s="96"/>
      <c r="F28" s="97"/>
      <c r="H28" s="55" t="s">
        <v>25</v>
      </c>
      <c r="I28" s="56"/>
      <c r="J28" s="95">
        <f>L22+M22</f>
        <v>30161592</v>
      </c>
      <c r="K28" s="95"/>
      <c r="L28" s="96"/>
      <c r="M28" s="97"/>
      <c r="N28" s="46"/>
    </row>
    <row r="29" spans="1:14" ht="13.5" thickBot="1" x14ac:dyDescent="0.2">
      <c r="C29" s="47"/>
      <c r="D29" s="47"/>
      <c r="E29" s="47"/>
      <c r="F29" s="47"/>
      <c r="H29" s="26"/>
      <c r="I29" s="26"/>
      <c r="J29" s="46"/>
      <c r="K29" s="46"/>
      <c r="L29" s="46"/>
      <c r="M29" s="46"/>
      <c r="N29" s="26"/>
    </row>
    <row r="30" spans="1:14" ht="13.5" thickBot="1" x14ac:dyDescent="0.2">
      <c r="A30" s="60" t="s">
        <v>26</v>
      </c>
      <c r="B30" s="61"/>
      <c r="C30" s="93">
        <f>SUM(C26:D28)</f>
        <v>30161592</v>
      </c>
      <c r="D30" s="93"/>
      <c r="E30" s="93">
        <f>SUM(E26:F28)</f>
        <v>30161592</v>
      </c>
      <c r="F30" s="94"/>
      <c r="H30" s="60" t="s">
        <v>26</v>
      </c>
      <c r="I30" s="61"/>
      <c r="J30" s="93">
        <f>SUM(J26:K28)</f>
        <v>30161592</v>
      </c>
      <c r="K30" s="93"/>
      <c r="L30" s="93">
        <f>SUM(L26:M28)</f>
        <v>30161592</v>
      </c>
      <c r="M30" s="94"/>
      <c r="N30" s="29"/>
    </row>
    <row r="33" spans="1:15" s="32" customFormat="1" ht="13.5" thickBot="1" x14ac:dyDescent="0.2">
      <c r="A33" s="30"/>
      <c r="B33" s="31"/>
      <c r="C33" s="31"/>
      <c r="D33" s="31"/>
      <c r="E33" s="16"/>
      <c r="F33" s="16"/>
      <c r="G33" s="45"/>
      <c r="L33" s="31"/>
      <c r="M33" s="31"/>
      <c r="N33" s="33"/>
    </row>
    <row r="34" spans="1:15" x14ac:dyDescent="0.15">
      <c r="A34" s="32" t="s">
        <v>27</v>
      </c>
      <c r="B34" s="32"/>
      <c r="C34" s="32"/>
      <c r="D34" s="32"/>
      <c r="E34" s="32"/>
      <c r="F34" s="32"/>
      <c r="G34" s="48"/>
      <c r="K34" s="32"/>
      <c r="L34" s="32"/>
      <c r="M34" s="32"/>
      <c r="N34" s="35" t="s">
        <v>221</v>
      </c>
      <c r="O34" s="32"/>
    </row>
    <row r="35" spans="1:15" s="32" customFormat="1" x14ac:dyDescent="0.15">
      <c r="A35" s="32" t="s">
        <v>28</v>
      </c>
      <c r="G35" s="48"/>
      <c r="N35" s="35" t="s">
        <v>220</v>
      </c>
    </row>
    <row r="36" spans="1:15" s="32" customFormat="1" x14ac:dyDescent="0.15">
      <c r="G36" s="48"/>
    </row>
    <row r="37" spans="1:15" s="32" customFormat="1" x14ac:dyDescent="0.15">
      <c r="A37" s="32" t="s">
        <v>29</v>
      </c>
      <c r="B37" s="32" t="s">
        <v>30</v>
      </c>
      <c r="G37" s="48"/>
    </row>
    <row r="38" spans="1:15" s="32" customFormat="1" x14ac:dyDescent="0.15">
      <c r="A38" s="32" t="s">
        <v>31</v>
      </c>
      <c r="B38" s="32" t="s">
        <v>32</v>
      </c>
      <c r="G38" s="48"/>
    </row>
    <row r="39" spans="1:15" s="32" customFormat="1" x14ac:dyDescent="0.15">
      <c r="A39" s="16"/>
      <c r="B39" s="16"/>
      <c r="C39" s="16"/>
      <c r="D39" s="16"/>
      <c r="E39" s="16"/>
      <c r="F39" s="16"/>
      <c r="G39" s="45"/>
      <c r="K39" s="16"/>
      <c r="L39" s="16"/>
      <c r="M39" s="16"/>
      <c r="N39" s="16"/>
      <c r="O39" s="16"/>
    </row>
  </sheetData>
  <mergeCells count="44">
    <mergeCell ref="A1:K1"/>
    <mergeCell ref="L1:N1"/>
    <mergeCell ref="A2:N2"/>
    <mergeCell ref="A3:N3"/>
    <mergeCell ref="A5:K5"/>
    <mergeCell ref="L5:N5"/>
    <mergeCell ref="L6:N6"/>
    <mergeCell ref="A6:A7"/>
    <mergeCell ref="B6:B7"/>
    <mergeCell ref="C6:C7"/>
    <mergeCell ref="D6:D7"/>
    <mergeCell ref="E6:E7"/>
    <mergeCell ref="F6:F7"/>
    <mergeCell ref="G6:G7"/>
    <mergeCell ref="H6:H7"/>
    <mergeCell ref="I6:I7"/>
    <mergeCell ref="J6:J7"/>
    <mergeCell ref="K6:K7"/>
    <mergeCell ref="L27:M27"/>
    <mergeCell ref="A22:K22"/>
    <mergeCell ref="A24:N24"/>
    <mergeCell ref="A26:B26"/>
    <mergeCell ref="C26:D26"/>
    <mergeCell ref="E26:F26"/>
    <mergeCell ref="H26:I26"/>
    <mergeCell ref="J26:K26"/>
    <mergeCell ref="L26:M26"/>
    <mergeCell ref="A27:B27"/>
    <mergeCell ref="C27:D27"/>
    <mergeCell ref="E27:F27"/>
    <mergeCell ref="H27:I27"/>
    <mergeCell ref="J27:K27"/>
    <mergeCell ref="L30:M30"/>
    <mergeCell ref="A28:B28"/>
    <mergeCell ref="C28:D28"/>
    <mergeCell ref="E28:F28"/>
    <mergeCell ref="H28:I28"/>
    <mergeCell ref="J28:K28"/>
    <mergeCell ref="L28:M28"/>
    <mergeCell ref="A30:B30"/>
    <mergeCell ref="C30:D30"/>
    <mergeCell ref="E30:F30"/>
    <mergeCell ref="H30:I30"/>
    <mergeCell ref="J30:K30"/>
  </mergeCells>
  <pageMargins left="0.39370078740157483" right="0.39370078740157483" top="0.39370078740157483" bottom="0.59055118110236227" header="0.39370078740157483" footer="0.39370078740157483"/>
  <pageSetup scale="92" orientation="landscape" horizontalDpi="0" verticalDpi="0" r:id="rId1"/>
  <headerFooter>
    <oddFooter>&amp;L&amp;F&amp;C&amp;A&amp;R&amp;P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workbookViewId="0">
      <selection activeCell="O44" sqref="A1:O44"/>
    </sheetView>
  </sheetViews>
  <sheetFormatPr baseColWidth="10" defaultRowHeight="12.75" x14ac:dyDescent="0.15"/>
  <cols>
    <col min="1" max="1" width="10" style="16" customWidth="1"/>
    <col min="2" max="2" width="8.83203125" style="16" customWidth="1"/>
    <col min="3" max="3" width="9" style="16" customWidth="1"/>
    <col min="4" max="4" width="6.83203125" style="16" customWidth="1"/>
    <col min="5" max="5" width="11" style="16" customWidth="1"/>
    <col min="6" max="6" width="6" style="16" customWidth="1"/>
    <col min="7" max="7" width="6.83203125" style="24" customWidth="1"/>
    <col min="8" max="8" width="18" style="16" customWidth="1"/>
    <col min="9" max="9" width="6.83203125" style="16" customWidth="1"/>
    <col min="10" max="10" width="9" style="16" customWidth="1"/>
    <col min="11" max="11" width="23.83203125" style="16" customWidth="1"/>
    <col min="12" max="12" width="12.83203125" style="16" customWidth="1"/>
    <col min="13" max="14" width="17.83203125" style="16" customWidth="1"/>
    <col min="15" max="16384" width="12" style="16"/>
  </cols>
  <sheetData>
    <row r="1" spans="1:14" x14ac:dyDescent="0.15">
      <c r="A1" s="67" t="s">
        <v>33</v>
      </c>
      <c r="B1" s="67"/>
      <c r="C1" s="67"/>
      <c r="D1" s="67"/>
      <c r="E1" s="67"/>
      <c r="F1" s="67"/>
      <c r="G1" s="67"/>
      <c r="H1" s="67"/>
      <c r="I1" s="67"/>
      <c r="J1" s="67"/>
      <c r="K1" s="67"/>
      <c r="L1" s="87" t="s">
        <v>223</v>
      </c>
      <c r="M1" s="88"/>
      <c r="N1" s="88"/>
    </row>
    <row r="2" spans="1:14" x14ac:dyDescent="0.15">
      <c r="A2" s="67" t="s">
        <v>0</v>
      </c>
      <c r="B2" s="67"/>
      <c r="C2" s="67"/>
      <c r="D2" s="67"/>
      <c r="E2" s="67"/>
      <c r="F2" s="67"/>
      <c r="G2" s="67"/>
      <c r="H2" s="67"/>
      <c r="I2" s="67"/>
      <c r="J2" s="67"/>
      <c r="K2" s="67"/>
      <c r="L2" s="67"/>
      <c r="M2" s="67"/>
      <c r="N2" s="67"/>
    </row>
    <row r="3" spans="1:14" ht="55.5" customHeight="1" x14ac:dyDescent="0.15">
      <c r="A3" s="89" t="s">
        <v>134</v>
      </c>
      <c r="B3" s="90"/>
      <c r="C3" s="90"/>
      <c r="D3" s="90"/>
      <c r="E3" s="90"/>
      <c r="F3" s="90"/>
      <c r="G3" s="90"/>
      <c r="H3" s="90"/>
      <c r="I3" s="90"/>
      <c r="J3" s="90"/>
      <c r="K3" s="90"/>
      <c r="L3" s="90"/>
      <c r="M3" s="90"/>
      <c r="N3" s="90"/>
    </row>
    <row r="5" spans="1:14" ht="26.25" customHeight="1" thickBot="1" x14ac:dyDescent="0.2">
      <c r="A5" s="91" t="s">
        <v>1</v>
      </c>
      <c r="B5" s="91"/>
      <c r="C5" s="91"/>
      <c r="D5" s="91"/>
      <c r="E5" s="91"/>
      <c r="F5" s="91"/>
      <c r="G5" s="91"/>
      <c r="H5" s="91"/>
      <c r="I5" s="91"/>
      <c r="J5" s="91"/>
      <c r="K5" s="91"/>
      <c r="L5" s="92">
        <v>65934758</v>
      </c>
      <c r="M5" s="92"/>
      <c r="N5" s="92"/>
    </row>
    <row r="6" spans="1:14" s="49" customFormat="1" ht="27" customHeight="1" thickBot="1" x14ac:dyDescent="0.2">
      <c r="A6" s="83" t="s">
        <v>2</v>
      </c>
      <c r="B6" s="83" t="s">
        <v>3</v>
      </c>
      <c r="C6" s="83" t="s">
        <v>4</v>
      </c>
      <c r="D6" s="83" t="s">
        <v>5</v>
      </c>
      <c r="E6" s="83" t="s">
        <v>6</v>
      </c>
      <c r="F6" s="83" t="s">
        <v>7</v>
      </c>
      <c r="G6" s="85" t="s">
        <v>8</v>
      </c>
      <c r="H6" s="83" t="s">
        <v>9</v>
      </c>
      <c r="I6" s="83" t="s">
        <v>10</v>
      </c>
      <c r="J6" s="83" t="s">
        <v>11</v>
      </c>
      <c r="K6" s="83" t="s">
        <v>12</v>
      </c>
      <c r="L6" s="80" t="s">
        <v>13</v>
      </c>
      <c r="M6" s="81"/>
      <c r="N6" s="82"/>
    </row>
    <row r="7" spans="1:14" s="49" customFormat="1" ht="39" thickBot="1" x14ac:dyDescent="0.2">
      <c r="A7" s="84"/>
      <c r="B7" s="84"/>
      <c r="C7" s="84"/>
      <c r="D7" s="84"/>
      <c r="E7" s="84"/>
      <c r="F7" s="84"/>
      <c r="G7" s="86"/>
      <c r="H7" s="84"/>
      <c r="I7" s="84"/>
      <c r="J7" s="84"/>
      <c r="K7" s="84"/>
      <c r="L7" s="50" t="s">
        <v>14</v>
      </c>
      <c r="M7" s="50" t="s">
        <v>15</v>
      </c>
      <c r="N7" s="50" t="s">
        <v>16</v>
      </c>
    </row>
    <row r="8" spans="1:14" ht="51" x14ac:dyDescent="0.15">
      <c r="A8" s="1" t="s">
        <v>140</v>
      </c>
      <c r="B8" s="17" t="s">
        <v>141</v>
      </c>
      <c r="C8" s="1" t="s">
        <v>143</v>
      </c>
      <c r="D8" s="17" t="s">
        <v>141</v>
      </c>
      <c r="E8" s="2" t="s">
        <v>39</v>
      </c>
      <c r="F8" s="3"/>
      <c r="G8" s="4"/>
      <c r="H8" s="5" t="s">
        <v>144</v>
      </c>
      <c r="I8" s="6" t="s">
        <v>17</v>
      </c>
      <c r="J8" s="7"/>
      <c r="K8" s="7" t="s">
        <v>147</v>
      </c>
      <c r="L8" s="18">
        <v>6000000</v>
      </c>
      <c r="M8" s="18"/>
      <c r="N8" s="18"/>
    </row>
    <row r="9" spans="1:14" ht="51" x14ac:dyDescent="0.15">
      <c r="A9" s="1" t="s">
        <v>140</v>
      </c>
      <c r="B9" s="17" t="s">
        <v>142</v>
      </c>
      <c r="C9" s="1" t="s">
        <v>143</v>
      </c>
      <c r="D9" s="17" t="s">
        <v>142</v>
      </c>
      <c r="E9" s="2" t="s">
        <v>39</v>
      </c>
      <c r="F9" s="3"/>
      <c r="G9" s="4"/>
      <c r="H9" s="5" t="s">
        <v>145</v>
      </c>
      <c r="I9" s="6" t="s">
        <v>146</v>
      </c>
      <c r="J9" s="7"/>
      <c r="K9" s="3" t="s">
        <v>148</v>
      </c>
      <c r="L9" s="18">
        <v>6000000</v>
      </c>
      <c r="M9" s="18"/>
      <c r="N9" s="18"/>
    </row>
    <row r="10" spans="1:14" ht="51" x14ac:dyDescent="0.15">
      <c r="A10" s="8" t="s">
        <v>155</v>
      </c>
      <c r="B10" s="19" t="s">
        <v>156</v>
      </c>
      <c r="C10" s="8" t="s">
        <v>157</v>
      </c>
      <c r="D10" s="19" t="s">
        <v>158</v>
      </c>
      <c r="E10" s="2" t="s">
        <v>159</v>
      </c>
      <c r="F10" s="9"/>
      <c r="G10" s="10"/>
      <c r="H10" s="5" t="s">
        <v>45</v>
      </c>
      <c r="I10" s="6" t="s">
        <v>46</v>
      </c>
      <c r="J10" s="7"/>
      <c r="K10" s="9" t="s">
        <v>160</v>
      </c>
      <c r="L10" s="20">
        <v>1330000</v>
      </c>
      <c r="M10" s="18"/>
      <c r="N10" s="18"/>
    </row>
    <row r="11" spans="1:14" ht="38.25" x14ac:dyDescent="0.15">
      <c r="A11" s="8" t="s">
        <v>161</v>
      </c>
      <c r="B11" s="19" t="s">
        <v>162</v>
      </c>
      <c r="C11" s="8" t="s">
        <v>163</v>
      </c>
      <c r="D11" s="19" t="s">
        <v>162</v>
      </c>
      <c r="E11" s="2" t="s">
        <v>159</v>
      </c>
      <c r="F11" s="9"/>
      <c r="G11" s="10"/>
      <c r="H11" s="11" t="s">
        <v>57</v>
      </c>
      <c r="I11" s="6" t="s">
        <v>58</v>
      </c>
      <c r="J11" s="12"/>
      <c r="K11" s="9" t="s">
        <v>164</v>
      </c>
      <c r="L11" s="20">
        <v>5149222</v>
      </c>
      <c r="M11" s="18"/>
      <c r="N11" s="18"/>
    </row>
    <row r="12" spans="1:14" ht="76.5" x14ac:dyDescent="0.15">
      <c r="A12" s="8" t="s">
        <v>196</v>
      </c>
      <c r="B12" s="19" t="s">
        <v>197</v>
      </c>
      <c r="C12" s="8" t="s">
        <v>198</v>
      </c>
      <c r="D12" s="19" t="s">
        <v>199</v>
      </c>
      <c r="E12" s="2" t="s">
        <v>159</v>
      </c>
      <c r="F12" s="9"/>
      <c r="G12" s="10"/>
      <c r="H12" s="11" t="s">
        <v>200</v>
      </c>
      <c r="I12" s="6" t="s">
        <v>201</v>
      </c>
      <c r="J12" s="12" t="s">
        <v>202</v>
      </c>
      <c r="K12" s="9" t="s">
        <v>222</v>
      </c>
      <c r="L12" s="20">
        <v>6723261</v>
      </c>
      <c r="M12" s="18"/>
      <c r="N12" s="18"/>
    </row>
    <row r="13" spans="1:14" ht="51" x14ac:dyDescent="0.15">
      <c r="A13" s="8" t="s">
        <v>211</v>
      </c>
      <c r="B13" s="19" t="s">
        <v>212</v>
      </c>
      <c r="C13" s="8" t="s">
        <v>205</v>
      </c>
      <c r="D13" s="19" t="s">
        <v>212</v>
      </c>
      <c r="E13" s="2" t="s">
        <v>47</v>
      </c>
      <c r="F13" s="9"/>
      <c r="G13" s="10"/>
      <c r="H13" s="11" t="s">
        <v>213</v>
      </c>
      <c r="I13" s="6" t="s">
        <v>214</v>
      </c>
      <c r="J13" s="12" t="s">
        <v>215</v>
      </c>
      <c r="K13" s="9" t="s">
        <v>216</v>
      </c>
      <c r="L13" s="20">
        <v>19225000</v>
      </c>
      <c r="M13" s="18"/>
      <c r="N13" s="18"/>
    </row>
    <row r="14" spans="1:14" ht="38.25" x14ac:dyDescent="0.15">
      <c r="A14" s="8" t="s">
        <v>173</v>
      </c>
      <c r="B14" s="19" t="s">
        <v>174</v>
      </c>
      <c r="C14" s="8" t="s">
        <v>173</v>
      </c>
      <c r="D14" s="19" t="s">
        <v>174</v>
      </c>
      <c r="E14" s="2" t="s">
        <v>175</v>
      </c>
      <c r="F14" s="9"/>
      <c r="G14" s="36"/>
      <c r="H14" s="11" t="s">
        <v>67</v>
      </c>
      <c r="I14" s="6" t="s">
        <v>68</v>
      </c>
      <c r="J14" s="12"/>
      <c r="K14" s="9" t="s">
        <v>176</v>
      </c>
      <c r="L14" s="20">
        <v>87291</v>
      </c>
      <c r="M14" s="18"/>
      <c r="N14" s="18"/>
    </row>
    <row r="15" spans="1:14" ht="38.25" x14ac:dyDescent="0.15">
      <c r="A15" s="8" t="s">
        <v>177</v>
      </c>
      <c r="B15" s="19" t="s">
        <v>178</v>
      </c>
      <c r="C15" s="8" t="s">
        <v>177</v>
      </c>
      <c r="D15" s="19" t="s">
        <v>178</v>
      </c>
      <c r="E15" s="2" t="s">
        <v>175</v>
      </c>
      <c r="F15" s="9"/>
      <c r="G15" s="36"/>
      <c r="H15" s="11" t="s">
        <v>67</v>
      </c>
      <c r="I15" s="6" t="s">
        <v>68</v>
      </c>
      <c r="J15" s="12"/>
      <c r="K15" s="9" t="s">
        <v>179</v>
      </c>
      <c r="L15" s="20">
        <v>45000</v>
      </c>
      <c r="M15" s="18"/>
      <c r="N15" s="18"/>
    </row>
    <row r="16" spans="1:14" ht="38.25" x14ac:dyDescent="0.15">
      <c r="A16" s="8" t="s">
        <v>143</v>
      </c>
      <c r="B16" s="19" t="s">
        <v>180</v>
      </c>
      <c r="C16" s="8" t="s">
        <v>143</v>
      </c>
      <c r="D16" s="19" t="s">
        <v>180</v>
      </c>
      <c r="E16" s="2" t="s">
        <v>175</v>
      </c>
      <c r="F16" s="9"/>
      <c r="G16" s="36"/>
      <c r="H16" s="11" t="s">
        <v>67</v>
      </c>
      <c r="I16" s="6" t="s">
        <v>68</v>
      </c>
      <c r="J16" s="12"/>
      <c r="K16" s="9" t="s">
        <v>181</v>
      </c>
      <c r="L16" s="20">
        <v>1283800</v>
      </c>
      <c r="M16" s="18"/>
      <c r="N16" s="18"/>
    </row>
    <row r="17" spans="1:14" ht="38.25" x14ac:dyDescent="0.15">
      <c r="A17" s="8" t="s">
        <v>186</v>
      </c>
      <c r="B17" s="19" t="s">
        <v>187</v>
      </c>
      <c r="C17" s="8" t="s">
        <v>186</v>
      </c>
      <c r="D17" s="19" t="s">
        <v>185</v>
      </c>
      <c r="E17" s="2" t="s">
        <v>175</v>
      </c>
      <c r="F17" s="9"/>
      <c r="G17" s="36"/>
      <c r="H17" s="11" t="s">
        <v>67</v>
      </c>
      <c r="I17" s="6" t="s">
        <v>68</v>
      </c>
      <c r="J17" s="12"/>
      <c r="K17" s="9" t="s">
        <v>181</v>
      </c>
      <c r="L17" s="20">
        <v>702369</v>
      </c>
      <c r="M17" s="18"/>
      <c r="N17" s="18"/>
    </row>
    <row r="18" spans="1:14" ht="38.25" x14ac:dyDescent="0.15">
      <c r="A18" s="8" t="s">
        <v>189</v>
      </c>
      <c r="B18" s="19" t="s">
        <v>190</v>
      </c>
      <c r="C18" s="8" t="s">
        <v>189</v>
      </c>
      <c r="D18" s="19" t="s">
        <v>190</v>
      </c>
      <c r="E18" s="2" t="s">
        <v>175</v>
      </c>
      <c r="F18" s="9"/>
      <c r="G18" s="36"/>
      <c r="H18" s="11" t="s">
        <v>67</v>
      </c>
      <c r="I18" s="6" t="s">
        <v>68</v>
      </c>
      <c r="J18" s="12"/>
      <c r="K18" s="9" t="s">
        <v>181</v>
      </c>
      <c r="L18" s="20">
        <v>697392</v>
      </c>
      <c r="M18" s="18"/>
      <c r="N18" s="18"/>
    </row>
    <row r="19" spans="1:14" ht="38.25" x14ac:dyDescent="0.15">
      <c r="A19" s="8" t="s">
        <v>191</v>
      </c>
      <c r="B19" s="19" t="s">
        <v>192</v>
      </c>
      <c r="C19" s="8" t="s">
        <v>191</v>
      </c>
      <c r="D19" s="19" t="s">
        <v>192</v>
      </c>
      <c r="E19" s="2" t="s">
        <v>175</v>
      </c>
      <c r="F19" s="9"/>
      <c r="G19" s="36"/>
      <c r="H19" s="11" t="s">
        <v>67</v>
      </c>
      <c r="I19" s="6" t="s">
        <v>68</v>
      </c>
      <c r="J19" s="12"/>
      <c r="K19" s="9" t="s">
        <v>181</v>
      </c>
      <c r="L19" s="20">
        <v>45000</v>
      </c>
      <c r="M19" s="18"/>
      <c r="N19" s="18"/>
    </row>
    <row r="20" spans="1:14" ht="38.25" x14ac:dyDescent="0.15">
      <c r="A20" s="8" t="s">
        <v>193</v>
      </c>
      <c r="B20" s="19" t="s">
        <v>194</v>
      </c>
      <c r="C20" s="8" t="s">
        <v>193</v>
      </c>
      <c r="D20" s="19" t="s">
        <v>194</v>
      </c>
      <c r="E20" s="2" t="s">
        <v>175</v>
      </c>
      <c r="F20" s="9"/>
      <c r="G20" s="36"/>
      <c r="H20" s="11" t="s">
        <v>67</v>
      </c>
      <c r="I20" s="6" t="s">
        <v>68</v>
      </c>
      <c r="J20" s="12"/>
      <c r="K20" s="9" t="s">
        <v>181</v>
      </c>
      <c r="L20" s="20">
        <v>652350</v>
      </c>
      <c r="M20" s="18"/>
      <c r="N20" s="18"/>
    </row>
    <row r="21" spans="1:14" ht="38.25" x14ac:dyDescent="0.15">
      <c r="A21" s="8" t="s">
        <v>217</v>
      </c>
      <c r="B21" s="19" t="s">
        <v>218</v>
      </c>
      <c r="C21" s="8" t="s">
        <v>217</v>
      </c>
      <c r="D21" s="19" t="s">
        <v>218</v>
      </c>
      <c r="E21" s="2" t="s">
        <v>175</v>
      </c>
      <c r="F21" s="9"/>
      <c r="G21" s="36"/>
      <c r="H21" s="11" t="s">
        <v>67</v>
      </c>
      <c r="I21" s="6" t="s">
        <v>68</v>
      </c>
      <c r="J21" s="12"/>
      <c r="K21" s="9" t="s">
        <v>181</v>
      </c>
      <c r="L21" s="20">
        <v>697350</v>
      </c>
      <c r="M21" s="18"/>
      <c r="N21" s="18"/>
    </row>
    <row r="22" spans="1:14" ht="38.25" x14ac:dyDescent="0.15">
      <c r="A22" s="8" t="s">
        <v>205</v>
      </c>
      <c r="B22" s="19" t="s">
        <v>219</v>
      </c>
      <c r="C22" s="8" t="s">
        <v>205</v>
      </c>
      <c r="D22" s="19" t="s">
        <v>197</v>
      </c>
      <c r="E22" s="2" t="s">
        <v>175</v>
      </c>
      <c r="F22" s="9"/>
      <c r="G22" s="36"/>
      <c r="H22" s="11" t="s">
        <v>67</v>
      </c>
      <c r="I22" s="6" t="s">
        <v>68</v>
      </c>
      <c r="J22" s="12"/>
      <c r="K22" s="9" t="s">
        <v>181</v>
      </c>
      <c r="L22" s="20">
        <v>697530</v>
      </c>
      <c r="M22" s="18"/>
      <c r="N22" s="18"/>
    </row>
    <row r="23" spans="1:14" ht="51" x14ac:dyDescent="0.15">
      <c r="A23" s="1" t="s">
        <v>239</v>
      </c>
      <c r="B23" s="17" t="s">
        <v>240</v>
      </c>
      <c r="C23" s="1" t="s">
        <v>241</v>
      </c>
      <c r="D23" s="17" t="s">
        <v>240</v>
      </c>
      <c r="E23" s="2" t="s">
        <v>242</v>
      </c>
      <c r="F23" s="3"/>
      <c r="G23" s="38"/>
      <c r="H23" s="5" t="s">
        <v>144</v>
      </c>
      <c r="I23" s="6" t="s">
        <v>17</v>
      </c>
      <c r="J23" s="7" t="s">
        <v>243</v>
      </c>
      <c r="K23" s="3" t="s">
        <v>244</v>
      </c>
      <c r="L23" s="18">
        <f>4000000-646581</f>
        <v>3353419</v>
      </c>
      <c r="M23" s="18"/>
      <c r="N23" s="18"/>
    </row>
    <row r="24" spans="1:14" ht="38.25" x14ac:dyDescent="0.15">
      <c r="A24" s="8" t="s">
        <v>239</v>
      </c>
      <c r="B24" s="19" t="s">
        <v>245</v>
      </c>
      <c r="C24" s="8" t="s">
        <v>241</v>
      </c>
      <c r="D24" s="19" t="s">
        <v>245</v>
      </c>
      <c r="E24" s="2" t="s">
        <v>242</v>
      </c>
      <c r="F24" s="9"/>
      <c r="G24" s="36"/>
      <c r="H24" s="11" t="s">
        <v>145</v>
      </c>
      <c r="I24" s="6" t="s">
        <v>146</v>
      </c>
      <c r="J24" s="12" t="s">
        <v>246</v>
      </c>
      <c r="K24" s="9" t="s">
        <v>247</v>
      </c>
      <c r="L24" s="20">
        <v>4000000</v>
      </c>
      <c r="M24" s="18"/>
      <c r="N24" s="18"/>
    </row>
    <row r="25" spans="1:14" ht="38.25" x14ac:dyDescent="0.15">
      <c r="A25" s="8" t="s">
        <v>241</v>
      </c>
      <c r="B25" s="19" t="s">
        <v>255</v>
      </c>
      <c r="C25" s="8" t="s">
        <v>241</v>
      </c>
      <c r="D25" s="19" t="s">
        <v>255</v>
      </c>
      <c r="E25" s="2" t="s">
        <v>256</v>
      </c>
      <c r="F25" s="9"/>
      <c r="G25" s="36"/>
      <c r="H25" s="11" t="s">
        <v>67</v>
      </c>
      <c r="I25" s="6" t="s">
        <v>68</v>
      </c>
      <c r="J25" s="12"/>
      <c r="K25" s="9" t="s">
        <v>181</v>
      </c>
      <c r="L25" s="20">
        <v>46945</v>
      </c>
      <c r="M25" s="18"/>
      <c r="N25" s="18"/>
    </row>
    <row r="26" spans="1:14" ht="38.25" x14ac:dyDescent="0.15">
      <c r="A26" s="8" t="s">
        <v>257</v>
      </c>
      <c r="B26" s="19" t="s">
        <v>258</v>
      </c>
      <c r="C26" s="8" t="s">
        <v>257</v>
      </c>
      <c r="D26" s="19" t="s">
        <v>258</v>
      </c>
      <c r="E26" s="2" t="s">
        <v>256</v>
      </c>
      <c r="F26" s="9"/>
      <c r="G26" s="36"/>
      <c r="H26" s="11" t="s">
        <v>67</v>
      </c>
      <c r="I26" s="6" t="s">
        <v>68</v>
      </c>
      <c r="J26" s="12"/>
      <c r="K26" s="9" t="s">
        <v>181</v>
      </c>
      <c r="L26" s="20">
        <v>1308030</v>
      </c>
      <c r="M26" s="18"/>
      <c r="N26" s="18"/>
    </row>
    <row r="27" spans="1:14" ht="38.25" x14ac:dyDescent="0.15">
      <c r="A27" s="8" t="s">
        <v>225</v>
      </c>
      <c r="B27" s="19" t="s">
        <v>249</v>
      </c>
      <c r="C27" s="8" t="s">
        <v>225</v>
      </c>
      <c r="D27" s="19" t="s">
        <v>248</v>
      </c>
      <c r="E27" s="2" t="s">
        <v>256</v>
      </c>
      <c r="F27" s="9"/>
      <c r="G27" s="36"/>
      <c r="H27" s="11" t="s">
        <v>67</v>
      </c>
      <c r="I27" s="6" t="s">
        <v>68</v>
      </c>
      <c r="J27" s="12"/>
      <c r="K27" s="9" t="s">
        <v>181</v>
      </c>
      <c r="L27" s="20">
        <v>765517</v>
      </c>
      <c r="M27" s="18"/>
      <c r="N27" s="18"/>
    </row>
    <row r="28" spans="1:14" x14ac:dyDescent="0.15">
      <c r="A28" s="8"/>
      <c r="B28" s="19"/>
      <c r="C28" s="8"/>
      <c r="D28" s="19"/>
      <c r="E28" s="2"/>
      <c r="F28" s="9"/>
      <c r="G28" s="10"/>
      <c r="H28" s="11"/>
      <c r="I28" s="6"/>
      <c r="J28" s="12"/>
      <c r="K28" s="9"/>
      <c r="L28" s="20"/>
      <c r="M28" s="18"/>
      <c r="N28" s="18"/>
    </row>
    <row r="29" spans="1:14" ht="13.5" thickBot="1" x14ac:dyDescent="0.2">
      <c r="A29" s="8"/>
      <c r="B29" s="19"/>
      <c r="C29" s="8"/>
      <c r="D29" s="19"/>
      <c r="E29" s="13"/>
      <c r="F29" s="9"/>
      <c r="G29" s="14"/>
      <c r="H29" s="11"/>
      <c r="I29" s="13"/>
      <c r="J29" s="12"/>
      <c r="K29" s="9"/>
      <c r="L29" s="21"/>
      <c r="M29" s="15"/>
      <c r="N29" s="22"/>
    </row>
    <row r="30" spans="1:14" ht="13.5" thickBot="1" x14ac:dyDescent="0.2">
      <c r="A30" s="64" t="s">
        <v>18</v>
      </c>
      <c r="B30" s="65"/>
      <c r="C30" s="65"/>
      <c r="D30" s="65"/>
      <c r="E30" s="65"/>
      <c r="F30" s="65"/>
      <c r="G30" s="65"/>
      <c r="H30" s="65"/>
      <c r="I30" s="65"/>
      <c r="J30" s="65"/>
      <c r="K30" s="66"/>
      <c r="L30" s="23">
        <f>SUM(L8:L29)</f>
        <v>58809476</v>
      </c>
      <c r="M30" s="23">
        <f>SUM(M8:M29)</f>
        <v>0</v>
      </c>
      <c r="N30" s="23">
        <f>SUM(N8:N29)</f>
        <v>0</v>
      </c>
    </row>
    <row r="31" spans="1:14" x14ac:dyDescent="0.15">
      <c r="L31" s="25"/>
    </row>
    <row r="32" spans="1:14" x14ac:dyDescent="0.15">
      <c r="A32" s="67" t="s">
        <v>19</v>
      </c>
      <c r="B32" s="67"/>
      <c r="C32" s="67"/>
      <c r="D32" s="67"/>
      <c r="E32" s="67"/>
      <c r="F32" s="67"/>
      <c r="G32" s="67"/>
      <c r="H32" s="67"/>
      <c r="I32" s="67"/>
      <c r="J32" s="67"/>
      <c r="K32" s="67"/>
      <c r="L32" s="67"/>
      <c r="M32" s="67"/>
      <c r="N32" s="67"/>
    </row>
    <row r="33" spans="1:14" ht="13.5" thickBot="1" x14ac:dyDescent="0.2"/>
    <row r="34" spans="1:14" ht="42" customHeight="1" x14ac:dyDescent="0.15">
      <c r="A34" s="68" t="s">
        <v>20</v>
      </c>
      <c r="B34" s="69"/>
      <c r="C34" s="70"/>
      <c r="D34" s="70"/>
      <c r="E34" s="71">
        <f>L5</f>
        <v>65934758</v>
      </c>
      <c r="F34" s="72"/>
      <c r="H34" s="73" t="s">
        <v>21</v>
      </c>
      <c r="I34" s="69"/>
      <c r="J34" s="70"/>
      <c r="K34" s="70"/>
      <c r="L34" s="74">
        <f>L30+M30+N30</f>
        <v>58809476</v>
      </c>
      <c r="M34" s="75"/>
      <c r="N34" s="26"/>
    </row>
    <row r="35" spans="1:14" ht="39.75" customHeight="1" x14ac:dyDescent="0.15">
      <c r="A35" s="76" t="s">
        <v>22</v>
      </c>
      <c r="B35" s="77"/>
      <c r="C35" s="78">
        <f>L30</f>
        <v>58809476</v>
      </c>
      <c r="D35" s="78"/>
      <c r="E35" s="62"/>
      <c r="F35" s="63"/>
      <c r="H35" s="76" t="s">
        <v>23</v>
      </c>
      <c r="I35" s="77"/>
      <c r="J35" s="79">
        <f>N30</f>
        <v>0</v>
      </c>
      <c r="K35" s="79"/>
      <c r="L35" s="62"/>
      <c r="M35" s="63"/>
      <c r="N35" s="27"/>
    </row>
    <row r="36" spans="1:14" ht="39.75" customHeight="1" thickBot="1" x14ac:dyDescent="0.2">
      <c r="A36" s="55" t="s">
        <v>24</v>
      </c>
      <c r="B36" s="56"/>
      <c r="C36" s="57">
        <f>E34-C35</f>
        <v>7125282</v>
      </c>
      <c r="D36" s="57"/>
      <c r="E36" s="58"/>
      <c r="F36" s="59"/>
      <c r="H36" s="55" t="s">
        <v>25</v>
      </c>
      <c r="I36" s="56"/>
      <c r="J36" s="57">
        <f>L30+M30</f>
        <v>58809476</v>
      </c>
      <c r="K36" s="57"/>
      <c r="L36" s="58"/>
      <c r="M36" s="59"/>
      <c r="N36" s="27"/>
    </row>
    <row r="37" spans="1:14" ht="13.5" thickBot="1" x14ac:dyDescent="0.2">
      <c r="C37" s="28"/>
      <c r="D37" s="28"/>
      <c r="E37" s="28"/>
      <c r="F37" s="28"/>
      <c r="H37" s="26"/>
      <c r="I37" s="26"/>
      <c r="J37" s="27"/>
      <c r="K37" s="27"/>
      <c r="L37" s="27"/>
      <c r="M37" s="27"/>
      <c r="N37" s="26"/>
    </row>
    <row r="38" spans="1:14" ht="13.5" thickBot="1" x14ac:dyDescent="0.2">
      <c r="A38" s="60" t="s">
        <v>26</v>
      </c>
      <c r="B38" s="61"/>
      <c r="C38" s="53">
        <f>SUM(C34:D36)</f>
        <v>65934758</v>
      </c>
      <c r="D38" s="53"/>
      <c r="E38" s="53">
        <f>SUM(E34:F36)</f>
        <v>65934758</v>
      </c>
      <c r="F38" s="54"/>
      <c r="H38" s="60" t="s">
        <v>26</v>
      </c>
      <c r="I38" s="61"/>
      <c r="J38" s="53">
        <f>SUM(J34:K36)</f>
        <v>58809476</v>
      </c>
      <c r="K38" s="53"/>
      <c r="L38" s="53">
        <f>SUM(L34:M36)</f>
        <v>58809476</v>
      </c>
      <c r="M38" s="54"/>
      <c r="N38" s="29"/>
    </row>
    <row r="41" spans="1:14" s="32" customFormat="1" ht="13.5" thickBot="1" x14ac:dyDescent="0.2">
      <c r="A41" s="30"/>
      <c r="B41" s="31"/>
      <c r="C41" s="31"/>
      <c r="D41" s="31"/>
      <c r="E41" s="16"/>
      <c r="F41" s="16"/>
      <c r="G41" s="24"/>
      <c r="L41" s="31"/>
      <c r="M41" s="31"/>
      <c r="N41" s="33"/>
    </row>
    <row r="42" spans="1:14" s="32" customFormat="1" x14ac:dyDescent="0.15">
      <c r="A42" s="32" t="s">
        <v>27</v>
      </c>
      <c r="G42" s="34"/>
      <c r="N42" s="35" t="s">
        <v>221</v>
      </c>
    </row>
    <row r="43" spans="1:14" s="32" customFormat="1" x14ac:dyDescent="0.15">
      <c r="A43" s="32" t="s">
        <v>28</v>
      </c>
      <c r="G43" s="34"/>
      <c r="N43" s="35" t="s">
        <v>220</v>
      </c>
    </row>
    <row r="45" spans="1:14" s="32" customFormat="1" x14ac:dyDescent="0.15">
      <c r="A45" s="32" t="s">
        <v>29</v>
      </c>
      <c r="B45" s="32" t="s">
        <v>30</v>
      </c>
      <c r="G45" s="34"/>
    </row>
    <row r="46" spans="1:14" s="32" customFormat="1" x14ac:dyDescent="0.15">
      <c r="A46" s="32" t="s">
        <v>31</v>
      </c>
      <c r="B46" s="32" t="s">
        <v>32</v>
      </c>
      <c r="G46" s="34"/>
    </row>
  </sheetData>
  <mergeCells count="44">
    <mergeCell ref="A1:K1"/>
    <mergeCell ref="L1:N1"/>
    <mergeCell ref="A2:N2"/>
    <mergeCell ref="A3:N3"/>
    <mergeCell ref="A5:K5"/>
    <mergeCell ref="L5:N5"/>
    <mergeCell ref="L6:N6"/>
    <mergeCell ref="A6:A7"/>
    <mergeCell ref="B6:B7"/>
    <mergeCell ref="C6:C7"/>
    <mergeCell ref="D6:D7"/>
    <mergeCell ref="E6:E7"/>
    <mergeCell ref="F6:F7"/>
    <mergeCell ref="G6:G7"/>
    <mergeCell ref="H6:H7"/>
    <mergeCell ref="I6:I7"/>
    <mergeCell ref="J6:J7"/>
    <mergeCell ref="K6:K7"/>
    <mergeCell ref="L35:M35"/>
    <mergeCell ref="A30:K30"/>
    <mergeCell ref="A32:N32"/>
    <mergeCell ref="A34:B34"/>
    <mergeCell ref="C34:D34"/>
    <mergeCell ref="E34:F34"/>
    <mergeCell ref="H34:I34"/>
    <mergeCell ref="J34:K34"/>
    <mergeCell ref="L34:M34"/>
    <mergeCell ref="A35:B35"/>
    <mergeCell ref="C35:D35"/>
    <mergeCell ref="E35:F35"/>
    <mergeCell ref="H35:I35"/>
    <mergeCell ref="J35:K35"/>
    <mergeCell ref="L38:M38"/>
    <mergeCell ref="A36:B36"/>
    <mergeCell ref="C36:D36"/>
    <mergeCell ref="E36:F36"/>
    <mergeCell ref="H36:I36"/>
    <mergeCell ref="J36:K36"/>
    <mergeCell ref="L36:M36"/>
    <mergeCell ref="A38:B38"/>
    <mergeCell ref="C38:D38"/>
    <mergeCell ref="E38:F38"/>
    <mergeCell ref="H38:I38"/>
    <mergeCell ref="J38:K38"/>
  </mergeCells>
  <pageMargins left="0.39370078740157483" right="0.39370078740157483" top="0.39370078740157483" bottom="0.59055118110236227" header="0.39370078740157483" footer="0.39370078740157483"/>
  <pageSetup orientation="landscape" horizontalDpi="0" verticalDpi="0" r:id="rId1"/>
  <headerFooter>
    <oddFooter>&amp;L&amp;F&amp;C&amp;A&amp;R&amp;P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workbookViewId="0">
      <selection activeCell="O30" sqref="A1:O30"/>
    </sheetView>
  </sheetViews>
  <sheetFormatPr baseColWidth="10" defaultRowHeight="12.75" x14ac:dyDescent="0.15"/>
  <cols>
    <col min="1" max="2" width="11" style="16" customWidth="1"/>
    <col min="3" max="3" width="7.83203125" style="16" customWidth="1"/>
    <col min="4" max="4" width="7" style="16" customWidth="1"/>
    <col min="5" max="5" width="12.83203125" style="16" customWidth="1"/>
    <col min="6" max="6" width="5.83203125" style="16" customWidth="1"/>
    <col min="7" max="7" width="8.83203125" style="45" customWidth="1"/>
    <col min="8" max="8" width="19.83203125" style="16" customWidth="1"/>
    <col min="9" max="9" width="5.83203125" style="16" customWidth="1"/>
    <col min="10" max="10" width="14.83203125" style="16" customWidth="1"/>
    <col min="11" max="11" width="19.83203125" style="16" customWidth="1"/>
    <col min="12" max="12" width="18" style="16" customWidth="1"/>
    <col min="13" max="14" width="24.83203125" style="16" customWidth="1"/>
    <col min="15" max="16384" width="12" style="16"/>
  </cols>
  <sheetData>
    <row r="1" spans="1:14" x14ac:dyDescent="0.15">
      <c r="A1" s="67" t="s">
        <v>33</v>
      </c>
      <c r="B1" s="67"/>
      <c r="C1" s="67"/>
      <c r="D1" s="67"/>
      <c r="E1" s="67"/>
      <c r="F1" s="67"/>
      <c r="G1" s="67"/>
      <c r="H1" s="67"/>
      <c r="I1" s="67"/>
      <c r="J1" s="67"/>
      <c r="K1" s="67"/>
      <c r="L1" s="87" t="s">
        <v>223</v>
      </c>
      <c r="M1" s="88"/>
      <c r="N1" s="88"/>
    </row>
    <row r="2" spans="1:14" x14ac:dyDescent="0.15">
      <c r="A2" s="67" t="s">
        <v>0</v>
      </c>
      <c r="B2" s="67"/>
      <c r="C2" s="67"/>
      <c r="D2" s="67"/>
      <c r="E2" s="67"/>
      <c r="F2" s="67"/>
      <c r="G2" s="67"/>
      <c r="H2" s="67"/>
      <c r="I2" s="67"/>
      <c r="J2" s="67"/>
      <c r="K2" s="67"/>
      <c r="L2" s="67"/>
      <c r="M2" s="67"/>
      <c r="N2" s="67"/>
    </row>
    <row r="3" spans="1:14" ht="42.75" customHeight="1" x14ac:dyDescent="0.15">
      <c r="A3" s="89" t="s">
        <v>182</v>
      </c>
      <c r="B3" s="90"/>
      <c r="C3" s="90"/>
      <c r="D3" s="90"/>
      <c r="E3" s="90"/>
      <c r="F3" s="90"/>
      <c r="G3" s="90"/>
      <c r="H3" s="90"/>
      <c r="I3" s="90"/>
      <c r="J3" s="90"/>
      <c r="K3" s="90"/>
      <c r="L3" s="90"/>
      <c r="M3" s="90"/>
      <c r="N3" s="90"/>
    </row>
    <row r="5" spans="1:14" ht="13.5" thickBot="1" x14ac:dyDescent="0.2">
      <c r="A5" s="91" t="s">
        <v>108</v>
      </c>
      <c r="B5" s="91"/>
      <c r="C5" s="91"/>
      <c r="D5" s="91"/>
      <c r="E5" s="91"/>
      <c r="F5" s="91"/>
      <c r="G5" s="91"/>
      <c r="H5" s="91"/>
      <c r="I5" s="91"/>
      <c r="J5" s="91"/>
      <c r="K5" s="91"/>
      <c r="L5" s="109">
        <v>27594648</v>
      </c>
      <c r="M5" s="109"/>
      <c r="N5" s="109"/>
    </row>
    <row r="6" spans="1:14" s="49" customFormat="1" ht="13.5" thickBot="1" x14ac:dyDescent="0.2">
      <c r="A6" s="83" t="s">
        <v>2</v>
      </c>
      <c r="B6" s="83" t="s">
        <v>3</v>
      </c>
      <c r="C6" s="83" t="s">
        <v>4</v>
      </c>
      <c r="D6" s="83" t="s">
        <v>5</v>
      </c>
      <c r="E6" s="83" t="s">
        <v>6</v>
      </c>
      <c r="F6" s="83" t="s">
        <v>7</v>
      </c>
      <c r="G6" s="107" t="s">
        <v>8</v>
      </c>
      <c r="H6" s="83" t="s">
        <v>9</v>
      </c>
      <c r="I6" s="83" t="s">
        <v>10</v>
      </c>
      <c r="J6" s="83" t="s">
        <v>11</v>
      </c>
      <c r="K6" s="83" t="s">
        <v>12</v>
      </c>
      <c r="L6" s="80" t="s">
        <v>13</v>
      </c>
      <c r="M6" s="81"/>
      <c r="N6" s="82"/>
    </row>
    <row r="7" spans="1:14" s="49" customFormat="1" ht="27" customHeight="1" thickBot="1" x14ac:dyDescent="0.2">
      <c r="A7" s="84"/>
      <c r="B7" s="84"/>
      <c r="C7" s="84"/>
      <c r="D7" s="84"/>
      <c r="E7" s="84"/>
      <c r="F7" s="84"/>
      <c r="G7" s="108"/>
      <c r="H7" s="84"/>
      <c r="I7" s="84"/>
      <c r="J7" s="84"/>
      <c r="K7" s="84"/>
      <c r="L7" s="50" t="s">
        <v>14</v>
      </c>
      <c r="M7" s="50" t="s">
        <v>15</v>
      </c>
      <c r="N7" s="50" t="s">
        <v>16</v>
      </c>
    </row>
    <row r="8" spans="1:14" ht="89.25" x14ac:dyDescent="0.15">
      <c r="A8" s="8" t="s">
        <v>196</v>
      </c>
      <c r="B8" s="19" t="s">
        <v>197</v>
      </c>
      <c r="C8" s="8" t="s">
        <v>198</v>
      </c>
      <c r="D8" s="19" t="s">
        <v>199</v>
      </c>
      <c r="E8" s="2" t="s">
        <v>159</v>
      </c>
      <c r="F8" s="9"/>
      <c r="G8" s="36"/>
      <c r="H8" s="11" t="s">
        <v>200</v>
      </c>
      <c r="I8" s="6" t="s">
        <v>201</v>
      </c>
      <c r="J8" s="12" t="s">
        <v>202</v>
      </c>
      <c r="K8" s="9" t="s">
        <v>222</v>
      </c>
      <c r="L8" s="41"/>
      <c r="M8" s="37">
        <v>9688532</v>
      </c>
      <c r="N8" s="41"/>
    </row>
    <row r="9" spans="1:14" ht="38.25" x14ac:dyDescent="0.15">
      <c r="A9" s="8" t="s">
        <v>184</v>
      </c>
      <c r="B9" s="19" t="s">
        <v>185</v>
      </c>
      <c r="C9" s="8" t="s">
        <v>186</v>
      </c>
      <c r="D9" s="19" t="s">
        <v>187</v>
      </c>
      <c r="E9" s="2" t="s">
        <v>117</v>
      </c>
      <c r="F9" s="9"/>
      <c r="G9" s="36"/>
      <c r="H9" s="11" t="s">
        <v>118</v>
      </c>
      <c r="I9" s="6" t="s">
        <v>119</v>
      </c>
      <c r="J9" s="12"/>
      <c r="K9" s="9" t="s">
        <v>188</v>
      </c>
      <c r="L9" s="41"/>
      <c r="M9" s="37">
        <v>4393410</v>
      </c>
      <c r="N9" s="41"/>
    </row>
    <row r="10" spans="1:14" ht="63.75" x14ac:dyDescent="0.15">
      <c r="A10" s="8" t="s">
        <v>225</v>
      </c>
      <c r="B10" s="19" t="s">
        <v>226</v>
      </c>
      <c r="C10" s="8" t="s">
        <v>227</v>
      </c>
      <c r="D10" s="19" t="s">
        <v>226</v>
      </c>
      <c r="E10" s="2" t="s">
        <v>228</v>
      </c>
      <c r="F10" s="9"/>
      <c r="G10" s="36"/>
      <c r="H10" s="11" t="s">
        <v>229</v>
      </c>
      <c r="I10" s="6" t="s">
        <v>230</v>
      </c>
      <c r="J10" s="12" t="s">
        <v>231</v>
      </c>
      <c r="K10" s="9" t="s">
        <v>232</v>
      </c>
      <c r="L10" s="41"/>
      <c r="M10" s="37">
        <f>18914500-6426854</f>
        <v>12487646</v>
      </c>
      <c r="N10" s="41"/>
    </row>
    <row r="11" spans="1:14" x14ac:dyDescent="0.15">
      <c r="A11" s="8"/>
      <c r="B11" s="19"/>
      <c r="C11" s="8"/>
      <c r="D11" s="19"/>
      <c r="E11" s="2"/>
      <c r="F11" s="3"/>
      <c r="G11" s="38"/>
      <c r="H11" s="3"/>
      <c r="I11" s="6"/>
      <c r="J11" s="7"/>
      <c r="K11" s="3"/>
      <c r="L11" s="41"/>
      <c r="M11" s="37"/>
      <c r="N11" s="41"/>
    </row>
    <row r="12" spans="1:14" ht="13.5" thickBot="1" x14ac:dyDescent="0.2">
      <c r="A12" s="8"/>
      <c r="B12" s="19"/>
      <c r="C12" s="8"/>
      <c r="D12" s="19"/>
      <c r="E12" s="13"/>
      <c r="F12" s="9"/>
      <c r="G12" s="39"/>
      <c r="H12" s="9"/>
      <c r="I12" s="13"/>
      <c r="J12" s="12"/>
      <c r="K12" s="9"/>
      <c r="L12" s="42"/>
      <c r="M12" s="40"/>
      <c r="N12" s="43"/>
    </row>
    <row r="13" spans="1:14" ht="13.5" thickBot="1" x14ac:dyDescent="0.2">
      <c r="A13" s="64" t="s">
        <v>18</v>
      </c>
      <c r="B13" s="65"/>
      <c r="C13" s="65"/>
      <c r="D13" s="65"/>
      <c r="E13" s="65"/>
      <c r="F13" s="65"/>
      <c r="G13" s="65"/>
      <c r="H13" s="65"/>
      <c r="I13" s="65"/>
      <c r="J13" s="65"/>
      <c r="K13" s="66"/>
      <c r="L13" s="44">
        <f>SUM(L8:L12)</f>
        <v>0</v>
      </c>
      <c r="M13" s="44">
        <f>SUM(M8:M12)</f>
        <v>26569588</v>
      </c>
      <c r="N13" s="44">
        <f>SUM(N8:N12)</f>
        <v>0</v>
      </c>
    </row>
    <row r="14" spans="1:14" x14ac:dyDescent="0.15">
      <c r="L14" s="25"/>
    </row>
    <row r="15" spans="1:14" x14ac:dyDescent="0.15">
      <c r="A15" s="67" t="s">
        <v>109</v>
      </c>
      <c r="B15" s="67"/>
      <c r="C15" s="67"/>
      <c r="D15" s="67"/>
      <c r="E15" s="67"/>
      <c r="F15" s="67"/>
      <c r="G15" s="67"/>
      <c r="H15" s="67"/>
      <c r="I15" s="67"/>
      <c r="J15" s="67"/>
      <c r="K15" s="67"/>
      <c r="L15" s="67"/>
      <c r="M15" s="67"/>
      <c r="N15" s="67"/>
    </row>
    <row r="16" spans="1:14" ht="13.5" thickBot="1" x14ac:dyDescent="0.2"/>
    <row r="17" spans="1:15" ht="27" customHeight="1" x14ac:dyDescent="0.15">
      <c r="A17" s="68" t="s">
        <v>20</v>
      </c>
      <c r="B17" s="69"/>
      <c r="C17" s="100"/>
      <c r="D17" s="100"/>
      <c r="E17" s="101">
        <f>L5</f>
        <v>27594648</v>
      </c>
      <c r="F17" s="102"/>
      <c r="H17" s="73" t="s">
        <v>21</v>
      </c>
      <c r="I17" s="69"/>
      <c r="J17" s="100"/>
      <c r="K17" s="100"/>
      <c r="L17" s="103">
        <f>L13+M13+N13</f>
        <v>26569588</v>
      </c>
      <c r="M17" s="104"/>
      <c r="N17" s="26"/>
    </row>
    <row r="18" spans="1:15" ht="27" customHeight="1" x14ac:dyDescent="0.15">
      <c r="A18" s="76" t="s">
        <v>22</v>
      </c>
      <c r="B18" s="77"/>
      <c r="C18" s="105">
        <f>M13</f>
        <v>26569588</v>
      </c>
      <c r="D18" s="105"/>
      <c r="E18" s="98"/>
      <c r="F18" s="99"/>
      <c r="H18" s="76" t="s">
        <v>23</v>
      </c>
      <c r="I18" s="77"/>
      <c r="J18" s="106">
        <f>N13</f>
        <v>0</v>
      </c>
      <c r="K18" s="106"/>
      <c r="L18" s="98"/>
      <c r="M18" s="99"/>
      <c r="N18" s="46"/>
    </row>
    <row r="19" spans="1:15" ht="40.5" customHeight="1" thickBot="1" x14ac:dyDescent="0.2">
      <c r="A19" s="55" t="s">
        <v>24</v>
      </c>
      <c r="B19" s="56"/>
      <c r="C19" s="95">
        <f>E17-C18</f>
        <v>1025060</v>
      </c>
      <c r="D19" s="95"/>
      <c r="E19" s="96"/>
      <c r="F19" s="97"/>
      <c r="H19" s="55" t="s">
        <v>25</v>
      </c>
      <c r="I19" s="56"/>
      <c r="J19" s="95">
        <f>L13+M13</f>
        <v>26569588</v>
      </c>
      <c r="K19" s="95"/>
      <c r="L19" s="96"/>
      <c r="M19" s="97"/>
      <c r="N19" s="46"/>
    </row>
    <row r="20" spans="1:15" ht="13.5" thickBot="1" x14ac:dyDescent="0.2">
      <c r="C20" s="47"/>
      <c r="D20" s="47"/>
      <c r="E20" s="47"/>
      <c r="F20" s="47"/>
      <c r="H20" s="26"/>
      <c r="I20" s="26"/>
      <c r="J20" s="46"/>
      <c r="K20" s="46"/>
      <c r="L20" s="46"/>
      <c r="M20" s="46"/>
      <c r="N20" s="26"/>
    </row>
    <row r="21" spans="1:15" ht="13.5" thickBot="1" x14ac:dyDescent="0.2">
      <c r="A21" s="60" t="s">
        <v>26</v>
      </c>
      <c r="B21" s="61"/>
      <c r="C21" s="93">
        <f>SUM(C17:D19)</f>
        <v>27594648</v>
      </c>
      <c r="D21" s="93"/>
      <c r="E21" s="93">
        <f>SUM(E17:F19)</f>
        <v>27594648</v>
      </c>
      <c r="F21" s="94"/>
      <c r="H21" s="60" t="s">
        <v>26</v>
      </c>
      <c r="I21" s="61"/>
      <c r="J21" s="93">
        <f>SUM(J17:K19)</f>
        <v>26569588</v>
      </c>
      <c r="K21" s="93"/>
      <c r="L21" s="93">
        <f>SUM(L17:M19)</f>
        <v>26569588</v>
      </c>
      <c r="M21" s="94"/>
      <c r="N21" s="29"/>
    </row>
    <row r="24" spans="1:15" s="32" customFormat="1" ht="13.5" thickBot="1" x14ac:dyDescent="0.2">
      <c r="A24" s="30"/>
      <c r="B24" s="31"/>
      <c r="C24" s="31"/>
      <c r="D24" s="31"/>
      <c r="E24" s="16"/>
      <c r="F24" s="16"/>
      <c r="G24" s="45"/>
      <c r="L24" s="31"/>
      <c r="M24" s="31"/>
      <c r="N24" s="33"/>
    </row>
    <row r="25" spans="1:15" x14ac:dyDescent="0.15">
      <c r="A25" s="32" t="s">
        <v>27</v>
      </c>
      <c r="B25" s="32"/>
      <c r="C25" s="32"/>
      <c r="D25" s="32"/>
      <c r="E25" s="32"/>
      <c r="F25" s="32"/>
      <c r="G25" s="48"/>
      <c r="K25" s="32"/>
      <c r="L25" s="32"/>
      <c r="M25" s="32"/>
      <c r="N25" s="35" t="s">
        <v>221</v>
      </c>
      <c r="O25" s="32"/>
    </row>
    <row r="26" spans="1:15" s="32" customFormat="1" x14ac:dyDescent="0.15">
      <c r="A26" s="32" t="s">
        <v>28</v>
      </c>
      <c r="G26" s="48"/>
      <c r="N26" s="35" t="s">
        <v>220</v>
      </c>
    </row>
    <row r="27" spans="1:15" s="32" customFormat="1" x14ac:dyDescent="0.15">
      <c r="G27" s="48"/>
    </row>
    <row r="28" spans="1:15" s="32" customFormat="1" x14ac:dyDescent="0.15">
      <c r="A28" s="32" t="s">
        <v>29</v>
      </c>
      <c r="B28" s="32" t="s">
        <v>30</v>
      </c>
      <c r="G28" s="48"/>
    </row>
    <row r="29" spans="1:15" s="32" customFormat="1" x14ac:dyDescent="0.15">
      <c r="A29" s="32" t="s">
        <v>31</v>
      </c>
      <c r="B29" s="32" t="s">
        <v>32</v>
      </c>
      <c r="G29" s="48"/>
    </row>
    <row r="30" spans="1:15" s="32" customFormat="1" x14ac:dyDescent="0.15">
      <c r="A30" s="16"/>
      <c r="B30" s="16"/>
      <c r="C30" s="16"/>
      <c r="D30" s="16"/>
      <c r="E30" s="16"/>
      <c r="F30" s="16"/>
      <c r="G30" s="45"/>
      <c r="K30" s="16"/>
      <c r="L30" s="16"/>
      <c r="M30" s="16"/>
      <c r="N30" s="16"/>
      <c r="O30" s="16"/>
    </row>
  </sheetData>
  <mergeCells count="44">
    <mergeCell ref="A1:K1"/>
    <mergeCell ref="L1:N1"/>
    <mergeCell ref="A2:N2"/>
    <mergeCell ref="A3:N3"/>
    <mergeCell ref="A5:K5"/>
    <mergeCell ref="L5:N5"/>
    <mergeCell ref="L6:N6"/>
    <mergeCell ref="A6:A7"/>
    <mergeCell ref="B6:B7"/>
    <mergeCell ref="C6:C7"/>
    <mergeCell ref="D6:D7"/>
    <mergeCell ref="E6:E7"/>
    <mergeCell ref="F6:F7"/>
    <mergeCell ref="G6:G7"/>
    <mergeCell ref="H6:H7"/>
    <mergeCell ref="I6:I7"/>
    <mergeCell ref="J6:J7"/>
    <mergeCell ref="K6:K7"/>
    <mergeCell ref="L18:M18"/>
    <mergeCell ref="A13:K13"/>
    <mergeCell ref="A15:N15"/>
    <mergeCell ref="A17:B17"/>
    <mergeCell ref="C17:D17"/>
    <mergeCell ref="E17:F17"/>
    <mergeCell ref="H17:I17"/>
    <mergeCell ref="J17:K17"/>
    <mergeCell ref="L17:M17"/>
    <mergeCell ref="A18:B18"/>
    <mergeCell ref="C18:D18"/>
    <mergeCell ref="E18:F18"/>
    <mergeCell ref="H18:I18"/>
    <mergeCell ref="J18:K18"/>
    <mergeCell ref="L21:M21"/>
    <mergeCell ref="A19:B19"/>
    <mergeCell ref="C19:D19"/>
    <mergeCell ref="E19:F19"/>
    <mergeCell ref="H19:I19"/>
    <mergeCell ref="J19:K19"/>
    <mergeCell ref="L19:M19"/>
    <mergeCell ref="A21:B21"/>
    <mergeCell ref="C21:D21"/>
    <mergeCell ref="E21:F21"/>
    <mergeCell ref="H21:I21"/>
    <mergeCell ref="J21:K21"/>
  </mergeCells>
  <printOptions horizontalCentered="1" verticalCentered="1"/>
  <pageMargins left="0.39370078740157483" right="0.39370078740157483" top="0.39370078740157483" bottom="0.59055118110236227" header="0.39370078740157483" footer="0.39370078740157483"/>
  <pageSetup scale="84" orientation="landscape" horizontalDpi="0" verticalDpi="0" r:id="rId1"/>
  <headerFooter>
    <oddFooter>&amp;L&amp;F&amp;C&amp;A&amp;R&amp;P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election activeCell="O28" sqref="A1:O28"/>
    </sheetView>
  </sheetViews>
  <sheetFormatPr baseColWidth="10" defaultRowHeight="12.75" x14ac:dyDescent="0.15"/>
  <cols>
    <col min="1" max="1" width="11.83203125" style="16" customWidth="1"/>
    <col min="2" max="2" width="9.83203125" style="16" customWidth="1"/>
    <col min="3" max="3" width="7" style="16" customWidth="1"/>
    <col min="4" max="4" width="6.83203125" style="16" customWidth="1"/>
    <col min="5" max="5" width="9.83203125" style="16" customWidth="1"/>
    <col min="6" max="6" width="7" style="16" customWidth="1"/>
    <col min="7" max="7" width="8.83203125" style="24" customWidth="1"/>
    <col min="8" max="8" width="17.83203125" style="16" customWidth="1"/>
    <col min="9" max="9" width="7.83203125" style="16" customWidth="1"/>
    <col min="10" max="10" width="14.83203125" style="16" customWidth="1"/>
    <col min="11" max="11" width="5.83203125" style="16" customWidth="1"/>
    <col min="12" max="12" width="18" style="16" customWidth="1"/>
    <col min="13" max="13" width="21.83203125" style="16" customWidth="1"/>
    <col min="14" max="14" width="18" style="16" customWidth="1"/>
    <col min="15" max="16384" width="12" style="16"/>
  </cols>
  <sheetData>
    <row r="1" spans="1:14" ht="12.75" customHeight="1" x14ac:dyDescent="0.15">
      <c r="A1" s="67" t="s">
        <v>33</v>
      </c>
      <c r="B1" s="67"/>
      <c r="C1" s="67"/>
      <c r="D1" s="67"/>
      <c r="E1" s="67"/>
      <c r="F1" s="67"/>
      <c r="G1" s="67"/>
      <c r="H1" s="67"/>
      <c r="I1" s="67"/>
      <c r="J1" s="67"/>
      <c r="K1" s="67"/>
      <c r="L1" s="87" t="s">
        <v>223</v>
      </c>
      <c r="M1" s="88"/>
      <c r="N1" s="88"/>
    </row>
    <row r="2" spans="1:14" x14ac:dyDescent="0.15">
      <c r="A2" s="67" t="s">
        <v>0</v>
      </c>
      <c r="B2" s="67"/>
      <c r="C2" s="67"/>
      <c r="D2" s="67"/>
      <c r="E2" s="67"/>
      <c r="F2" s="67"/>
      <c r="G2" s="67"/>
      <c r="H2" s="67"/>
      <c r="I2" s="67"/>
      <c r="J2" s="67"/>
      <c r="K2" s="67"/>
      <c r="L2" s="67"/>
      <c r="M2" s="67"/>
      <c r="N2" s="67"/>
    </row>
    <row r="3" spans="1:14" ht="54.75" customHeight="1" x14ac:dyDescent="0.15">
      <c r="A3" s="89" t="s">
        <v>195</v>
      </c>
      <c r="B3" s="90"/>
      <c r="C3" s="90"/>
      <c r="D3" s="90"/>
      <c r="E3" s="90"/>
      <c r="F3" s="90"/>
      <c r="G3" s="90"/>
      <c r="H3" s="90"/>
      <c r="I3" s="90"/>
      <c r="J3" s="90"/>
      <c r="K3" s="90"/>
      <c r="L3" s="90"/>
      <c r="M3" s="90"/>
      <c r="N3" s="90"/>
    </row>
    <row r="5" spans="1:14" ht="27" customHeight="1" thickBot="1" x14ac:dyDescent="0.2">
      <c r="A5" s="91" t="s">
        <v>1</v>
      </c>
      <c r="B5" s="91"/>
      <c r="C5" s="91"/>
      <c r="D5" s="91"/>
      <c r="E5" s="91"/>
      <c r="F5" s="91"/>
      <c r="G5" s="91"/>
      <c r="H5" s="91"/>
      <c r="I5" s="91"/>
      <c r="J5" s="91"/>
      <c r="K5" s="91"/>
      <c r="L5" s="92">
        <v>12362768</v>
      </c>
      <c r="M5" s="92"/>
      <c r="N5" s="92"/>
    </row>
    <row r="6" spans="1:14" s="49" customFormat="1" ht="13.5" thickBot="1" x14ac:dyDescent="0.2">
      <c r="A6" s="83" t="s">
        <v>2</v>
      </c>
      <c r="B6" s="83" t="s">
        <v>3</v>
      </c>
      <c r="C6" s="83" t="s">
        <v>4</v>
      </c>
      <c r="D6" s="83" t="s">
        <v>5</v>
      </c>
      <c r="E6" s="83" t="s">
        <v>6</v>
      </c>
      <c r="F6" s="83" t="s">
        <v>7</v>
      </c>
      <c r="G6" s="85" t="s">
        <v>8</v>
      </c>
      <c r="H6" s="83" t="s">
        <v>9</v>
      </c>
      <c r="I6" s="83" t="s">
        <v>10</v>
      </c>
      <c r="J6" s="83" t="s">
        <v>11</v>
      </c>
      <c r="K6" s="83" t="s">
        <v>12</v>
      </c>
      <c r="L6" s="80" t="s">
        <v>13</v>
      </c>
      <c r="M6" s="81"/>
      <c r="N6" s="82"/>
    </row>
    <row r="7" spans="1:14" s="49" customFormat="1" ht="39" thickBot="1" x14ac:dyDescent="0.2">
      <c r="A7" s="84"/>
      <c r="B7" s="84"/>
      <c r="C7" s="84"/>
      <c r="D7" s="84"/>
      <c r="E7" s="84"/>
      <c r="F7" s="84"/>
      <c r="G7" s="86"/>
      <c r="H7" s="84"/>
      <c r="I7" s="84"/>
      <c r="J7" s="84"/>
      <c r="K7" s="84"/>
      <c r="L7" s="50" t="s">
        <v>14</v>
      </c>
      <c r="M7" s="50" t="s">
        <v>15</v>
      </c>
      <c r="N7" s="50" t="s">
        <v>16</v>
      </c>
    </row>
    <row r="8" spans="1:14" x14ac:dyDescent="0.15">
      <c r="A8" s="1"/>
      <c r="B8" s="17"/>
      <c r="C8" s="1"/>
      <c r="D8" s="17"/>
      <c r="E8" s="2"/>
      <c r="F8" s="3"/>
      <c r="G8" s="4"/>
      <c r="H8" s="5"/>
      <c r="I8" s="6"/>
      <c r="J8" s="7"/>
      <c r="K8" s="7"/>
      <c r="L8" s="18"/>
      <c r="M8" s="18"/>
      <c r="N8" s="18"/>
    </row>
    <row r="9" spans="1:14" x14ac:dyDescent="0.15">
      <c r="A9" s="8"/>
      <c r="B9" s="19"/>
      <c r="C9" s="8"/>
      <c r="D9" s="19"/>
      <c r="E9" s="2"/>
      <c r="F9" s="9"/>
      <c r="G9" s="10"/>
      <c r="H9" s="11"/>
      <c r="I9" s="6"/>
      <c r="J9" s="12"/>
      <c r="K9" s="9"/>
      <c r="L9" s="20"/>
      <c r="M9" s="18"/>
      <c r="N9" s="18"/>
    </row>
    <row r="10" spans="1:14" ht="13.5" thickBot="1" x14ac:dyDescent="0.2">
      <c r="A10" s="8"/>
      <c r="B10" s="19"/>
      <c r="C10" s="8"/>
      <c r="D10" s="19"/>
      <c r="E10" s="13"/>
      <c r="F10" s="9"/>
      <c r="G10" s="14"/>
      <c r="H10" s="11"/>
      <c r="I10" s="13"/>
      <c r="J10" s="12"/>
      <c r="K10" s="9"/>
      <c r="L10" s="21"/>
      <c r="M10" s="15"/>
      <c r="N10" s="22"/>
    </row>
    <row r="11" spans="1:14" ht="13.5" thickBot="1" x14ac:dyDescent="0.2">
      <c r="A11" s="64" t="s">
        <v>18</v>
      </c>
      <c r="B11" s="65"/>
      <c r="C11" s="65"/>
      <c r="D11" s="65"/>
      <c r="E11" s="65"/>
      <c r="F11" s="65"/>
      <c r="G11" s="65"/>
      <c r="H11" s="65"/>
      <c r="I11" s="65"/>
      <c r="J11" s="65"/>
      <c r="K11" s="66"/>
      <c r="L11" s="23">
        <f>SUM(L8:L10)</f>
        <v>0</v>
      </c>
      <c r="M11" s="23">
        <f>SUM(M8:M10)</f>
        <v>0</v>
      </c>
      <c r="N11" s="23">
        <f>SUM(N8:N10)</f>
        <v>0</v>
      </c>
    </row>
    <row r="12" spans="1:14" x14ac:dyDescent="0.15">
      <c r="L12" s="25"/>
    </row>
    <row r="13" spans="1:14" x14ac:dyDescent="0.15">
      <c r="A13" s="67" t="s">
        <v>19</v>
      </c>
      <c r="B13" s="67"/>
      <c r="C13" s="67"/>
      <c r="D13" s="67"/>
      <c r="E13" s="67"/>
      <c r="F13" s="67"/>
      <c r="G13" s="67"/>
      <c r="H13" s="67"/>
      <c r="I13" s="67"/>
      <c r="J13" s="67"/>
      <c r="K13" s="67"/>
      <c r="L13" s="67"/>
      <c r="M13" s="67"/>
      <c r="N13" s="67"/>
    </row>
    <row r="14" spans="1:14" ht="13.5" thickBot="1" x14ac:dyDescent="0.2"/>
    <row r="15" spans="1:14" ht="25.5" customHeight="1" x14ac:dyDescent="0.15">
      <c r="A15" s="68" t="s">
        <v>20</v>
      </c>
      <c r="B15" s="69"/>
      <c r="C15" s="70"/>
      <c r="D15" s="70"/>
      <c r="E15" s="71">
        <f>L5</f>
        <v>12362768</v>
      </c>
      <c r="F15" s="72"/>
      <c r="H15" s="73" t="s">
        <v>21</v>
      </c>
      <c r="I15" s="69"/>
      <c r="J15" s="70"/>
      <c r="K15" s="70"/>
      <c r="L15" s="74">
        <f>L11+M11+N11</f>
        <v>0</v>
      </c>
      <c r="M15" s="75"/>
      <c r="N15" s="26"/>
    </row>
    <row r="16" spans="1:14" ht="28.5" customHeight="1" x14ac:dyDescent="0.15">
      <c r="A16" s="76" t="s">
        <v>22</v>
      </c>
      <c r="B16" s="77"/>
      <c r="C16" s="78">
        <f>L11</f>
        <v>0</v>
      </c>
      <c r="D16" s="78"/>
      <c r="E16" s="62"/>
      <c r="F16" s="63"/>
      <c r="H16" s="76" t="s">
        <v>23</v>
      </c>
      <c r="I16" s="77"/>
      <c r="J16" s="79">
        <f>N11</f>
        <v>0</v>
      </c>
      <c r="K16" s="79"/>
      <c r="L16" s="62"/>
      <c r="M16" s="63"/>
      <c r="N16" s="27"/>
    </row>
    <row r="17" spans="1:14" ht="39.75" customHeight="1" thickBot="1" x14ac:dyDescent="0.2">
      <c r="A17" s="55" t="s">
        <v>24</v>
      </c>
      <c r="B17" s="56"/>
      <c r="C17" s="57">
        <f>E15-C16</f>
        <v>12362768</v>
      </c>
      <c r="D17" s="57"/>
      <c r="E17" s="58"/>
      <c r="F17" s="59"/>
      <c r="H17" s="55" t="s">
        <v>25</v>
      </c>
      <c r="I17" s="56"/>
      <c r="J17" s="57">
        <f>L11+M11</f>
        <v>0</v>
      </c>
      <c r="K17" s="57"/>
      <c r="L17" s="58"/>
      <c r="M17" s="59"/>
      <c r="N17" s="27"/>
    </row>
    <row r="18" spans="1:14" ht="13.5" thickBot="1" x14ac:dyDescent="0.2">
      <c r="C18" s="28"/>
      <c r="D18" s="28"/>
      <c r="E18" s="28"/>
      <c r="F18" s="28"/>
      <c r="H18" s="26"/>
      <c r="I18" s="26"/>
      <c r="J18" s="27"/>
      <c r="K18" s="27"/>
      <c r="L18" s="27"/>
      <c r="M18" s="27"/>
      <c r="N18" s="26"/>
    </row>
    <row r="19" spans="1:14" ht="13.5" thickBot="1" x14ac:dyDescent="0.2">
      <c r="A19" s="60" t="s">
        <v>26</v>
      </c>
      <c r="B19" s="61"/>
      <c r="C19" s="53">
        <f>SUM(C15:D17)</f>
        <v>12362768</v>
      </c>
      <c r="D19" s="53"/>
      <c r="E19" s="53">
        <f>SUM(E15:F17)</f>
        <v>12362768</v>
      </c>
      <c r="F19" s="54"/>
      <c r="H19" s="60" t="s">
        <v>26</v>
      </c>
      <c r="I19" s="61"/>
      <c r="J19" s="53">
        <f>SUM(J15:K17)</f>
        <v>0</v>
      </c>
      <c r="K19" s="53"/>
      <c r="L19" s="53">
        <f>SUM(L15:M17)</f>
        <v>0</v>
      </c>
      <c r="M19" s="54"/>
      <c r="N19" s="29"/>
    </row>
    <row r="22" spans="1:14" s="32" customFormat="1" ht="13.5" thickBot="1" x14ac:dyDescent="0.2">
      <c r="A22" s="30"/>
      <c r="B22" s="31"/>
      <c r="C22" s="31"/>
      <c r="D22" s="31"/>
      <c r="E22" s="16"/>
      <c r="F22" s="16"/>
      <c r="G22" s="24"/>
      <c r="L22" s="31"/>
      <c r="M22" s="31"/>
      <c r="N22" s="33"/>
    </row>
    <row r="23" spans="1:14" s="32" customFormat="1" x14ac:dyDescent="0.15">
      <c r="A23" s="32" t="s">
        <v>27</v>
      </c>
      <c r="G23" s="34"/>
      <c r="N23" s="35" t="s">
        <v>221</v>
      </c>
    </row>
    <row r="24" spans="1:14" s="32" customFormat="1" x14ac:dyDescent="0.15">
      <c r="A24" s="32" t="s">
        <v>28</v>
      </c>
      <c r="G24" s="34"/>
      <c r="N24" s="35" t="s">
        <v>220</v>
      </c>
    </row>
    <row r="26" spans="1:14" s="32" customFormat="1" x14ac:dyDescent="0.15">
      <c r="A26" s="32" t="s">
        <v>29</v>
      </c>
      <c r="B26" s="32" t="s">
        <v>30</v>
      </c>
      <c r="G26" s="34"/>
    </row>
    <row r="27" spans="1:14" s="32" customFormat="1" x14ac:dyDescent="0.15">
      <c r="A27" s="32" t="s">
        <v>31</v>
      </c>
      <c r="B27" s="32" t="s">
        <v>32</v>
      </c>
      <c r="G27" s="34"/>
    </row>
  </sheetData>
  <mergeCells count="44">
    <mergeCell ref="L19:M19"/>
    <mergeCell ref="A17:B17"/>
    <mergeCell ref="C17:D17"/>
    <mergeCell ref="E17:F17"/>
    <mergeCell ref="H17:I17"/>
    <mergeCell ref="J17:K17"/>
    <mergeCell ref="L17:M17"/>
    <mergeCell ref="A19:B19"/>
    <mergeCell ref="C19:D19"/>
    <mergeCell ref="E19:F19"/>
    <mergeCell ref="H19:I19"/>
    <mergeCell ref="J19:K19"/>
    <mergeCell ref="L16:M16"/>
    <mergeCell ref="A11:K11"/>
    <mergeCell ref="A13:N13"/>
    <mergeCell ref="A15:B15"/>
    <mergeCell ref="C15:D15"/>
    <mergeCell ref="E15:F15"/>
    <mergeCell ref="H15:I15"/>
    <mergeCell ref="J15:K15"/>
    <mergeCell ref="L15:M15"/>
    <mergeCell ref="A16:B16"/>
    <mergeCell ref="C16:D16"/>
    <mergeCell ref="E16:F16"/>
    <mergeCell ref="H16:I16"/>
    <mergeCell ref="J16:K16"/>
    <mergeCell ref="L6:N6"/>
    <mergeCell ref="A6:A7"/>
    <mergeCell ref="B6:B7"/>
    <mergeCell ref="C6:C7"/>
    <mergeCell ref="D6:D7"/>
    <mergeCell ref="E6:E7"/>
    <mergeCell ref="F6:F7"/>
    <mergeCell ref="G6:G7"/>
    <mergeCell ref="H6:H7"/>
    <mergeCell ref="I6:I7"/>
    <mergeCell ref="J6:J7"/>
    <mergeCell ref="K6:K7"/>
    <mergeCell ref="A1:K1"/>
    <mergeCell ref="L1:N1"/>
    <mergeCell ref="A2:N2"/>
    <mergeCell ref="A3:N3"/>
    <mergeCell ref="A5:K5"/>
    <mergeCell ref="L5:N5"/>
  </mergeCells>
  <pageMargins left="0.39370078740157483" right="0.39370078740157483" top="0.39370078740157483" bottom="0.59055118110236227" header="0.39370078740157483" footer="0.39370078740157483"/>
  <pageSetup orientation="landscape" horizontalDpi="0" verticalDpi="0" r:id="rId1"/>
  <headerFooter>
    <oddFooter>&amp;L&amp;F&amp;C&amp;A&amp;R&amp;P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tabSelected="1" workbookViewId="0">
      <selection activeCell="T10" sqref="T10"/>
    </sheetView>
  </sheetViews>
  <sheetFormatPr baseColWidth="10" defaultRowHeight="12.75" x14ac:dyDescent="0.15"/>
  <cols>
    <col min="1" max="2" width="14" style="16" customWidth="1"/>
    <col min="3" max="3" width="7" style="16" customWidth="1"/>
    <col min="4" max="4" width="6" style="16" customWidth="1"/>
    <col min="5" max="5" width="9.83203125" style="16" customWidth="1"/>
    <col min="6" max="6" width="9" style="16" customWidth="1"/>
    <col min="7" max="7" width="11.83203125" style="24" customWidth="1"/>
    <col min="8" max="8" width="4.83203125" style="16" customWidth="1"/>
    <col min="9" max="9" width="15" style="16" customWidth="1"/>
    <col min="10" max="11" width="17.83203125" style="16" customWidth="1"/>
    <col min="12" max="12" width="20" style="16" customWidth="1"/>
    <col min="13" max="13" width="18" style="16" customWidth="1"/>
    <col min="14" max="16384" width="12" style="16"/>
  </cols>
  <sheetData>
    <row r="1" spans="1:13" x14ac:dyDescent="0.15">
      <c r="A1" s="67" t="s">
        <v>33</v>
      </c>
      <c r="B1" s="67"/>
      <c r="C1" s="67"/>
      <c r="D1" s="67"/>
      <c r="E1" s="67"/>
      <c r="F1" s="67"/>
      <c r="G1" s="67"/>
      <c r="H1" s="67"/>
      <c r="I1" s="67"/>
      <c r="J1" s="67"/>
      <c r="K1" s="67"/>
      <c r="L1" s="87" t="s">
        <v>223</v>
      </c>
      <c r="M1" s="87"/>
    </row>
    <row r="2" spans="1:13" x14ac:dyDescent="0.15">
      <c r="A2" s="67" t="s">
        <v>0</v>
      </c>
      <c r="B2" s="67"/>
      <c r="C2" s="67"/>
      <c r="D2" s="67"/>
      <c r="E2" s="67"/>
      <c r="F2" s="67"/>
      <c r="G2" s="67"/>
      <c r="H2" s="67"/>
      <c r="I2" s="67"/>
      <c r="J2" s="67"/>
      <c r="K2" s="67"/>
      <c r="L2" s="67"/>
      <c r="M2" s="67"/>
    </row>
    <row r="3" spans="1:13" s="51" customFormat="1" ht="54.75" customHeight="1" x14ac:dyDescent="0.15">
      <c r="A3" s="89" t="s">
        <v>224</v>
      </c>
      <c r="B3" s="89"/>
      <c r="C3" s="89"/>
      <c r="D3" s="89"/>
      <c r="E3" s="89"/>
      <c r="F3" s="89"/>
      <c r="G3" s="89"/>
      <c r="H3" s="89"/>
      <c r="I3" s="89"/>
      <c r="J3" s="89"/>
      <c r="K3" s="89"/>
      <c r="L3" s="89"/>
      <c r="M3" s="89"/>
    </row>
    <row r="5" spans="1:13" ht="26.25" customHeight="1" thickBot="1" x14ac:dyDescent="0.2">
      <c r="A5" s="91" t="s">
        <v>1</v>
      </c>
      <c r="B5" s="91"/>
      <c r="C5" s="91"/>
      <c r="D5" s="91"/>
      <c r="E5" s="91"/>
      <c r="F5" s="91"/>
      <c r="G5" s="91"/>
      <c r="H5" s="91"/>
      <c r="I5" s="91"/>
      <c r="J5" s="91"/>
      <c r="K5" s="91"/>
      <c r="L5" s="142">
        <v>62478528</v>
      </c>
      <c r="M5" s="142"/>
    </row>
    <row r="6" spans="1:13" s="49" customFormat="1" ht="13.5" thickBot="1" x14ac:dyDescent="0.2">
      <c r="A6" s="135" t="s">
        <v>3</v>
      </c>
      <c r="B6" s="135" t="s">
        <v>2</v>
      </c>
      <c r="C6" s="135" t="s">
        <v>5</v>
      </c>
      <c r="D6" s="135" t="s">
        <v>4</v>
      </c>
      <c r="E6" s="135" t="s">
        <v>6</v>
      </c>
      <c r="F6" s="140" t="s">
        <v>8</v>
      </c>
      <c r="G6" s="135" t="s">
        <v>9</v>
      </c>
      <c r="H6" s="135" t="s">
        <v>10</v>
      </c>
      <c r="I6" s="135" t="s">
        <v>11</v>
      </c>
      <c r="J6" s="135" t="s">
        <v>12</v>
      </c>
      <c r="K6" s="137" t="s">
        <v>13</v>
      </c>
      <c r="L6" s="138"/>
      <c r="M6" s="139"/>
    </row>
    <row r="7" spans="1:13" s="49" customFormat="1" ht="39" thickBot="1" x14ac:dyDescent="0.2">
      <c r="A7" s="136"/>
      <c r="B7" s="136"/>
      <c r="C7" s="136"/>
      <c r="D7" s="136"/>
      <c r="E7" s="136"/>
      <c r="F7" s="141"/>
      <c r="G7" s="136"/>
      <c r="H7" s="136"/>
      <c r="I7" s="136"/>
      <c r="J7" s="136"/>
      <c r="K7" s="50" t="s">
        <v>14</v>
      </c>
      <c r="L7" s="50" t="s">
        <v>15</v>
      </c>
      <c r="M7" s="50" t="s">
        <v>16</v>
      </c>
    </row>
    <row r="8" spans="1:13" ht="76.5" x14ac:dyDescent="0.15">
      <c r="A8" s="17" t="s">
        <v>233</v>
      </c>
      <c r="B8" s="1" t="s">
        <v>225</v>
      </c>
      <c r="C8" s="17" t="s">
        <v>233</v>
      </c>
      <c r="D8" s="1" t="s">
        <v>227</v>
      </c>
      <c r="E8" s="2" t="s">
        <v>234</v>
      </c>
      <c r="F8" s="4"/>
      <c r="G8" s="5" t="s">
        <v>235</v>
      </c>
      <c r="H8" s="6" t="s">
        <v>236</v>
      </c>
      <c r="I8" s="7" t="s">
        <v>237</v>
      </c>
      <c r="J8" s="7" t="s">
        <v>238</v>
      </c>
      <c r="K8" s="18">
        <v>10260000</v>
      </c>
      <c r="L8" s="18"/>
      <c r="M8" s="18"/>
    </row>
    <row r="9" spans="1:13" ht="51" x14ac:dyDescent="0.15">
      <c r="A9" s="19" t="s">
        <v>248</v>
      </c>
      <c r="B9" s="8" t="s">
        <v>225</v>
      </c>
      <c r="C9" s="19" t="s">
        <v>249</v>
      </c>
      <c r="D9" s="8" t="s">
        <v>227</v>
      </c>
      <c r="E9" s="2" t="s">
        <v>250</v>
      </c>
      <c r="F9" s="10"/>
      <c r="G9" s="11" t="s">
        <v>251</v>
      </c>
      <c r="H9" s="6" t="s">
        <v>252</v>
      </c>
      <c r="I9" s="12" t="s">
        <v>253</v>
      </c>
      <c r="J9" s="9" t="s">
        <v>254</v>
      </c>
      <c r="K9" s="20">
        <v>8360000</v>
      </c>
      <c r="L9" s="18"/>
      <c r="M9" s="18"/>
    </row>
    <row r="10" spans="1:13" x14ac:dyDescent="0.15">
      <c r="A10" s="19"/>
      <c r="B10" s="8"/>
      <c r="C10" s="19"/>
      <c r="D10" s="8"/>
      <c r="E10" s="2"/>
      <c r="F10" s="10"/>
      <c r="G10" s="11"/>
      <c r="H10" s="6"/>
      <c r="I10" s="12"/>
      <c r="J10" s="9"/>
      <c r="K10" s="20"/>
      <c r="L10" s="18"/>
      <c r="M10" s="18"/>
    </row>
    <row r="11" spans="1:13" ht="13.5" thickBot="1" x14ac:dyDescent="0.2">
      <c r="A11" s="19"/>
      <c r="B11" s="8"/>
      <c r="C11" s="19"/>
      <c r="D11" s="8"/>
      <c r="E11" s="13"/>
      <c r="F11" s="14"/>
      <c r="G11" s="11"/>
      <c r="H11" s="13"/>
      <c r="I11" s="12"/>
      <c r="J11" s="9"/>
      <c r="K11" s="21"/>
      <c r="L11" s="15"/>
      <c r="M11" s="22"/>
    </row>
    <row r="12" spans="1:13" ht="13.5" thickBot="1" x14ac:dyDescent="0.2">
      <c r="A12" s="132" t="s">
        <v>18</v>
      </c>
      <c r="B12" s="133"/>
      <c r="C12" s="133"/>
      <c r="D12" s="133"/>
      <c r="E12" s="133"/>
      <c r="F12" s="133"/>
      <c r="G12" s="133"/>
      <c r="H12" s="133"/>
      <c r="I12" s="133"/>
      <c r="J12" s="134"/>
      <c r="K12" s="23">
        <f>SUM(K8:K11)</f>
        <v>18620000</v>
      </c>
      <c r="L12" s="23">
        <f>SUM(L8:L11)</f>
        <v>0</v>
      </c>
      <c r="M12" s="23">
        <f>SUM(M8:M11)</f>
        <v>0</v>
      </c>
    </row>
    <row r="13" spans="1:13" x14ac:dyDescent="0.15">
      <c r="L13" s="25"/>
    </row>
    <row r="14" spans="1:13" x14ac:dyDescent="0.15">
      <c r="A14" s="67" t="s">
        <v>19</v>
      </c>
      <c r="B14" s="67"/>
      <c r="C14" s="67"/>
      <c r="D14" s="67"/>
      <c r="E14" s="67"/>
      <c r="F14" s="67"/>
      <c r="G14" s="67"/>
      <c r="H14" s="67"/>
      <c r="I14" s="67"/>
      <c r="J14" s="67"/>
      <c r="K14" s="67"/>
      <c r="L14" s="67"/>
      <c r="M14" s="67"/>
    </row>
    <row r="15" spans="1:13" ht="13.5" thickBot="1" x14ac:dyDescent="0.2"/>
    <row r="16" spans="1:13" ht="27.75" customHeight="1" x14ac:dyDescent="0.15">
      <c r="A16" s="126" t="s">
        <v>20</v>
      </c>
      <c r="B16" s="127"/>
      <c r="C16" s="128"/>
      <c r="D16" s="129"/>
      <c r="E16" s="130">
        <f>L5</f>
        <v>62478528</v>
      </c>
      <c r="F16" s="131"/>
    </row>
    <row r="17" spans="1:13" ht="13.5" thickBot="1" x14ac:dyDescent="0.2">
      <c r="A17" s="120" t="s">
        <v>22</v>
      </c>
      <c r="B17" s="121"/>
      <c r="C17" s="122">
        <f>K12</f>
        <v>18620000</v>
      </c>
      <c r="D17" s="123"/>
      <c r="E17" s="124"/>
      <c r="F17" s="125"/>
      <c r="H17" s="30"/>
      <c r="I17" s="31"/>
      <c r="J17" s="31"/>
      <c r="K17" s="26"/>
      <c r="L17" s="31"/>
      <c r="M17" s="33"/>
    </row>
    <row r="18" spans="1:13" ht="13.5" thickBot="1" x14ac:dyDescent="0.2">
      <c r="A18" s="115" t="s">
        <v>24</v>
      </c>
      <c r="B18" s="116"/>
      <c r="C18" s="117">
        <f>E16-C17</f>
        <v>43858528</v>
      </c>
      <c r="D18" s="118"/>
      <c r="E18" s="117"/>
      <c r="F18" s="119"/>
      <c r="H18" s="32" t="s">
        <v>27</v>
      </c>
      <c r="I18" s="32"/>
      <c r="J18" s="32"/>
      <c r="K18" s="52"/>
      <c r="L18" s="32"/>
      <c r="M18" s="35" t="s">
        <v>221</v>
      </c>
    </row>
    <row r="19" spans="1:13" ht="13.5" thickBot="1" x14ac:dyDescent="0.2">
      <c r="A19" s="110" t="s">
        <v>26</v>
      </c>
      <c r="B19" s="111"/>
      <c r="C19" s="112">
        <f>SUM(C16:D18)</f>
        <v>62478528</v>
      </c>
      <c r="D19" s="113"/>
      <c r="E19" s="112">
        <f>SUM(E16:F18)</f>
        <v>62478528</v>
      </c>
      <c r="F19" s="114"/>
      <c r="H19" s="32" t="s">
        <v>28</v>
      </c>
      <c r="I19" s="32"/>
      <c r="J19" s="32"/>
      <c r="K19" s="52"/>
      <c r="L19" s="32"/>
      <c r="M19" s="35" t="s">
        <v>220</v>
      </c>
    </row>
    <row r="20" spans="1:13" x14ac:dyDescent="0.15">
      <c r="K20" s="26"/>
    </row>
    <row r="21" spans="1:13" s="32" customFormat="1" x14ac:dyDescent="0.15">
      <c r="A21" s="32" t="s">
        <v>29</v>
      </c>
      <c r="B21" s="32" t="s">
        <v>30</v>
      </c>
      <c r="G21" s="34"/>
    </row>
    <row r="22" spans="1:13" s="32" customFormat="1" x14ac:dyDescent="0.15">
      <c r="A22" s="32" t="s">
        <v>31</v>
      </c>
      <c r="B22" s="32" t="s">
        <v>32</v>
      </c>
      <c r="G22" s="34"/>
    </row>
  </sheetData>
  <mergeCells count="31">
    <mergeCell ref="A1:K1"/>
    <mergeCell ref="A5:K5"/>
    <mergeCell ref="L1:M1"/>
    <mergeCell ref="A2:M2"/>
    <mergeCell ref="A3:M3"/>
    <mergeCell ref="L5:M5"/>
    <mergeCell ref="A14:M14"/>
    <mergeCell ref="A12:J12"/>
    <mergeCell ref="G6:G7"/>
    <mergeCell ref="H6:H7"/>
    <mergeCell ref="I6:I7"/>
    <mergeCell ref="J6:J7"/>
    <mergeCell ref="K6:M6"/>
    <mergeCell ref="B6:B7"/>
    <mergeCell ref="A6:A7"/>
    <mergeCell ref="D6:D7"/>
    <mergeCell ref="C6:C7"/>
    <mergeCell ref="E6:E7"/>
    <mergeCell ref="F6:F7"/>
    <mergeCell ref="A17:B17"/>
    <mergeCell ref="C17:D17"/>
    <mergeCell ref="E17:F17"/>
    <mergeCell ref="A16:B16"/>
    <mergeCell ref="C16:D16"/>
    <mergeCell ref="E16:F16"/>
    <mergeCell ref="A19:B19"/>
    <mergeCell ref="C19:D19"/>
    <mergeCell ref="E19:F19"/>
    <mergeCell ref="A18:B18"/>
    <mergeCell ref="C18:D18"/>
    <mergeCell ref="E18:F18"/>
  </mergeCells>
  <pageMargins left="0.39370078740157483" right="0.39370078740157483" top="0.39370078740157483" bottom="0.59055118110236227" header="0.39370078740157483" footer="0.39370078740157483"/>
  <pageSetup orientation="landscape" horizontalDpi="0" verticalDpi="0" r:id="rId1"/>
  <headerFooter>
    <oddFooter>&amp;L&amp;F&amp;C&amp;A&amp;R&amp;P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CNP 2021</vt:lpstr>
      <vt:lpstr>MPIO 2021</vt:lpstr>
      <vt:lpstr>CNP 2022</vt:lpstr>
      <vt:lpstr>MPIO 2022</vt:lpstr>
      <vt:lpstr>CNP 2022 (2)</vt:lpstr>
      <vt:lpstr>CNP 2023</vt:lpstr>
      <vt:lpstr>'CNP 2021'!Títulos_a_imprimir</vt:lpstr>
      <vt:lpstr>'CNP 2022'!Títulos_a_imprimir</vt:lpstr>
      <vt:lpstr>'CNP 2022 (2)'!Títulos_a_imprimir</vt:lpstr>
      <vt:lpstr>'CNP 2023'!Títulos_a_imprimir</vt:lpstr>
      <vt:lpstr>'MPIO 2021'!Títulos_a_imprimir</vt:lpstr>
      <vt:lpstr>'MPIO 2022'!Títulos_a_imprimir</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SIS</cp:lastModifiedBy>
  <cp:lastPrinted>2023-04-21T13:32:17Z</cp:lastPrinted>
  <dcterms:created xsi:type="dcterms:W3CDTF">2022-07-01T15:08:45Z</dcterms:created>
  <dcterms:modified xsi:type="dcterms:W3CDTF">2023-04-21T13:32:45Z</dcterms:modified>
</cp:coreProperties>
</file>