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JAIRO BEJARANO\Documents\Ies2025\IE Ciudad Luz\CL 2024\TCL Sifse y Semi 2024\"/>
    </mc:Choice>
  </mc:AlternateContent>
  <xr:revisionPtr revIDLastSave="0" documentId="13_ncr:1_{76922875-5E0E-4515-8341-2A644E10AC07}" xr6:coauthVersionLast="47" xr6:coauthVersionMax="47" xr10:uidLastSave="{00000000-0000-0000-0000-000000000000}"/>
  <bookViews>
    <workbookView xWindow="380" yWindow="380" windowWidth="16060" windowHeight="9050" xr2:uid="{00000000-000D-0000-FFFF-FFFF00000000}"/>
  </bookViews>
  <sheets>
    <sheet name="Semi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88" i="1"/>
  <c r="M29" i="1"/>
  <c r="C25" i="1"/>
  <c r="C22" i="1"/>
  <c r="C27" i="1"/>
  <c r="C26" i="1"/>
  <c r="C23" i="1"/>
  <c r="C19" i="1"/>
  <c r="C18" i="1"/>
  <c r="C91" i="1"/>
  <c r="M96" i="1"/>
  <c r="C94" i="1"/>
  <c r="C92" i="1"/>
  <c r="C93" i="1"/>
  <c r="C89" i="1"/>
  <c r="C90" i="1"/>
  <c r="C87" i="1"/>
  <c r="C86" i="1"/>
  <c r="C85" i="1"/>
  <c r="C84" i="1"/>
  <c r="C81" i="1"/>
  <c r="C83" i="1"/>
  <c r="C82" i="1"/>
  <c r="C80" i="1"/>
  <c r="C79" i="1"/>
  <c r="C76" i="1"/>
  <c r="C78" i="1"/>
  <c r="C77" i="1"/>
  <c r="C75" i="1"/>
  <c r="C74" i="1"/>
  <c r="C73" i="1"/>
  <c r="C72" i="1"/>
  <c r="C12" i="1"/>
  <c r="C70" i="1"/>
  <c r="C71" i="1"/>
  <c r="C67" i="1"/>
  <c r="C69" i="1"/>
  <c r="C68" i="1"/>
  <c r="N62" i="1"/>
  <c r="N61" i="1"/>
  <c r="C62" i="1"/>
  <c r="C66" i="1"/>
  <c r="C65" i="1"/>
  <c r="C64" i="1"/>
  <c r="C63" i="1"/>
  <c r="C61" i="1"/>
  <c r="C11" i="1"/>
  <c r="A103" i="1"/>
  <c r="H101" i="1" l="1"/>
  <c r="G99" i="1"/>
  <c r="H38" i="1"/>
  <c r="G35" i="1"/>
  <c r="G37" i="1" s="1"/>
  <c r="G38" i="1" l="1"/>
  <c r="G100" i="1"/>
  <c r="G101" i="1" s="1"/>
</calcChain>
</file>

<file path=xl/sharedStrings.xml><?xml version="1.0" encoding="utf-8"?>
<sst xmlns="http://schemas.openxmlformats.org/spreadsheetml/2006/main" count="252" uniqueCount="118">
  <si>
    <t>INSTITUCIÓN EDUCATIVA TECNICA CIUDAD LUZ</t>
  </si>
  <si>
    <t>CERTIFICACION</t>
  </si>
  <si>
    <t>CDP</t>
  </si>
  <si>
    <t>FECHA</t>
  </si>
  <si>
    <t>CRP</t>
  </si>
  <si>
    <t>RUBRO PRESUPUESTAL</t>
  </si>
  <si>
    <t>SEDE</t>
  </si>
  <si>
    <t>BENEFICIARIO DEL PAGO</t>
  </si>
  <si>
    <t>NIT O CC</t>
  </si>
  <si>
    <t>ORDEN PAGO No.</t>
  </si>
  <si>
    <t>CONCEPTO</t>
  </si>
  <si>
    <t>VALOR $</t>
  </si>
  <si>
    <t>TOTAL RECURSOS EJECUTADOS</t>
  </si>
  <si>
    <t>INGRESOS POR TRANSFERENCIAS</t>
  </si>
  <si>
    <t>RECURSOS EJECUTADOS</t>
  </si>
  <si>
    <t>RECURSOS POR EJECUTAR</t>
  </si>
  <si>
    <t>SUMAS IGUALES</t>
  </si>
  <si>
    <t>LUZ MERY MALAVER ALDANA</t>
  </si>
  <si>
    <t>Rectora</t>
  </si>
  <si>
    <t xml:space="preserve">Res No. 1700-00879 de abril 15 de 2024 </t>
  </si>
  <si>
    <t>Res No. 4617 de abril 11 de 2024</t>
  </si>
  <si>
    <t>servicios técnicos gratuidad municipal</t>
  </si>
  <si>
    <t>2.1.2.02.02.008.05.31</t>
  </si>
  <si>
    <t>JORGE MILLER GUTIERREZ PORTELA</t>
  </si>
  <si>
    <t>PAGO PARCIAL CONTRATO 202407 SERVICIO TECNICO DE MANTENIMIENTO DE 3 MOTOBOMBAS, LISTA DE CHEQUEO AL SISTEMA DE INCENDIOS Y SUMINISTRO E INSTALACION DE MOTOBOMBA DE 220V 2HP</t>
  </si>
  <si>
    <t>PAGO CONTRATO  09 DE 2024 Dotacion de equipos de ventilación para las aulas y areas administrativas de la institución educativa</t>
  </si>
  <si>
    <t>PAGO CONTRATO 10 DE 2024 Compraventa de material didáctico, de oficina, aseo y ferreteria destinados a las diferentes actividades propias de la institución</t>
  </si>
  <si>
    <t>PAGO PARCIAL 01 CONTRATO 202405 Servicios profesionales de asesor contable y financiero</t>
  </si>
  <si>
    <t>PAGO PARCIAL 01 CONTRATO 202406 Servicios profesionales de asesor de apoyo a la gestión</t>
  </si>
  <si>
    <t>PAGO PARCIAL 01 CONTRATO 202408 Servicio tecnico de mantenimiento de la infraestructura fisica, mobiliario y zonas verdes en la institución educativa</t>
  </si>
  <si>
    <t>PAGO PARCIAL CONTRATO 13 DE 2024 Servicio de apoyo logistico en la organización de los eventos del folclorito institucional y la conmemoración de la fundación de la institución educativa técnica ciudad luz</t>
  </si>
  <si>
    <t>PAGO PARCIAL CONTRATO 202404 SERVICIOS PROFESIONALES DE APOYO JURÍDICO PARA EL FORTALECIMIENTO DE LAS GESTIONES INSTITUCIONALES</t>
  </si>
  <si>
    <t>PAGO PARCIAL 02 CONTRATO 202405 Servicios profesionales de asesor contable y financiero</t>
  </si>
  <si>
    <t>PAGO PARCIAL 02 CONTRATO 202406 Servicios profesionales de asesor de apoyo a la gestión</t>
  </si>
  <si>
    <t>PAGO CONTRATO 202414 Suministro de equipos, accesorios y servicio tecnico para la ampliacion del cctv a todo costo en la institución educativa</t>
  </si>
  <si>
    <t>PAGO PARCIAL 02 CONTRATO 202408 Servicio tecnico de mantenimiento de la infraestructura fisica, mobiliario y zonas verdes en la institución educativa</t>
  </si>
  <si>
    <t>HUGO BEJARANO REINA</t>
  </si>
  <si>
    <t>NINI JHOHANA HERNANDEZ PALMA</t>
  </si>
  <si>
    <t>MARIA ALEXANDRA RODRIGUEZ PINZON</t>
  </si>
  <si>
    <t>JHON FREDY GARCIA AREVALO</t>
  </si>
  <si>
    <t>ALISON GERALDINE NIÑO HERRAN</t>
  </si>
  <si>
    <t>ANDRES MAURICIO FUERTES ARIAS</t>
  </si>
  <si>
    <t>KATHERINE POVEDA MARTINEZ</t>
  </si>
  <si>
    <t>MAURICIO ALVAREZ BOCANEGRA</t>
  </si>
  <si>
    <t>2.1.2.01.01.004.01.03.21</t>
  </si>
  <si>
    <t>dotación de material y medios pedagógicos sgp</t>
  </si>
  <si>
    <t>2.1.2.02.01.003.21</t>
  </si>
  <si>
    <t>implementos de oficina, aseo y ferretería sgp</t>
  </si>
  <si>
    <t>2.1.2.02.02.008.01.21</t>
  </si>
  <si>
    <t>honorarios sgp</t>
  </si>
  <si>
    <t>2.1.2.02.02.008.05.21</t>
  </si>
  <si>
    <t>servicios técnicos sgp</t>
  </si>
  <si>
    <t>2.1.2.02.02.009.02.21</t>
  </si>
  <si>
    <t>actividades pedagógicas sgp</t>
  </si>
  <si>
    <t>.1.2.01.01.004.01.03.21</t>
  </si>
  <si>
    <t>otación de material y medios pedagógicos sgp</t>
  </si>
  <si>
    <t>PAGO FINAL CONTRATO 13 DE 2024 Servicio de apoyo logistico en la organización de los eventos del folclorito institucional y la conmemoración de la fundación de la institución educativa técnica ciudad luz</t>
  </si>
  <si>
    <t>PAGO PARCIAL 04 CONTRATO 202406 Servicios profesionales de asesor de apoyo a la gestión</t>
  </si>
  <si>
    <t>PAGO PARCIAL 03 CONTRATO 202408 Servicio tecnico de mantenimiento de la infraestructura fisica, mobiliario y zonas verdes en la institución educativa</t>
  </si>
  <si>
    <t>PAGO PARCIAL 05 CONTRATO 202406 Servicios profesionales de asesor de apoyo a la gestión</t>
  </si>
  <si>
    <t>PAGO PARCIAL 04 CONTRATO 202405 Servicios profesionales de asesor contable y financiero</t>
  </si>
  <si>
    <t>PAGO PARCIAL CONTRATO 17 DE 2024 Servicio de control de plagas y derratizacion enservicio de control de plagas y derratizacion en la institución educativa, recarga y mantenimiento de extintores y adquisicion de camilla y botiquin de primeros auxilios</t>
  </si>
  <si>
    <t>Pago parcial 1, 2 y 3 contrato 15 de 2024 Servicio tecnico de mantenimiento preventivo de ascensor hidráulico de 4 paradas de la Institución Educativa</t>
  </si>
  <si>
    <t>WILSON HAWER VANEGAS GARCIA</t>
  </si>
  <si>
    <t xml:space="preserve">ELEVATOR CONTROL SYSTEM SAS </t>
  </si>
  <si>
    <t>2-1-2-02-02-008-05-31</t>
  </si>
  <si>
    <t xml:space="preserve">Servicios técnicos Grautidad Municipal                                                                                                                                                                                                                                    </t>
  </si>
  <si>
    <t xml:space="preserve">2.1.2.02.01.003.31                                </t>
  </si>
  <si>
    <t xml:space="preserve">Implementos de oficina, aseo y ferretería Gratuidad Municipal                                                                                                                                                                                             </t>
  </si>
  <si>
    <t xml:space="preserve">2-1-2-02-02-008-05-31                             </t>
  </si>
  <si>
    <t xml:space="preserve">Servicios técnicos Gratuidad Municipal                                                                                                                                                                                                                    </t>
  </si>
  <si>
    <r>
      <t xml:space="preserve">CERTIFICO QUE la ejecución de los recursos recibidos por concepto de </t>
    </r>
    <r>
      <rPr>
        <b/>
        <sz val="7"/>
        <rFont val="Arial"/>
        <family val="2"/>
      </rPr>
      <t>Gratuidad Municipal</t>
    </r>
    <r>
      <rPr>
        <sz val="7"/>
        <rFont val="Arial"/>
        <family val="2"/>
      </rPr>
      <t>, se estan ejecutado conforme a la normatividad vigente en materia presupuestal y demas normas afines vigentes así</t>
    </r>
  </si>
  <si>
    <r>
      <t xml:space="preserve">CERTIFICO que los recursos recibidos por concepto de </t>
    </r>
    <r>
      <rPr>
        <b/>
        <sz val="7"/>
        <rFont val="Arial"/>
        <family val="2"/>
      </rPr>
      <t>GRATUIDAD MEN</t>
    </r>
    <r>
      <rPr>
        <sz val="7"/>
        <rFont val="Arial"/>
        <family val="2"/>
      </rPr>
      <t>, se estan ejecutado conforme a la normatividad vigente en materia presupuestal y demas normas afines vigentes así</t>
    </r>
  </si>
  <si>
    <t>PAGO PARCIAL 05 CONTRATO 202408 Servicio tecnico de mantenimiento de la infraestructura fisica, mobiliario y zonas verdes en la institución educativa</t>
  </si>
  <si>
    <t>Pago parcial 1 y 2 del contrato 18 de 2024 Servicio tecnico de mantenimiento preventivo y correctivo a equipos tecnológicos y redes de la institucion</t>
  </si>
  <si>
    <t>PAGO PARCIAL 06 CONTRATO 202406 Servicios profesionales de asesor de apoyo a la gestión</t>
  </si>
  <si>
    <t>PAGO PARCIAL 05 CONTRATO 202405 Servicios profesionales de asesor contable y financiero</t>
  </si>
  <si>
    <t>PAGO PARCIAL CONTRATO 202408 Servicio tecnico de mantenimiento de la infraestructura fisica, mobiliario y zonas verdes en la institución educativa</t>
  </si>
  <si>
    <t>PAGO PARCIAL CONTRATO 04 de 2024 Servicios profesionales de Apoyo jurídico para el fortalecimiento de las gestiones institucionales</t>
  </si>
  <si>
    <t>Pago parcial 3 del contrato 18 de 2024 Servicio tecnico de mantenimiento preventivo y correctivo a equipos tecnológicos y redes de la institucion</t>
  </si>
  <si>
    <t>PAGO PARCIAL 07 CONTRATO 202405 Servicios profesionales de asesor contable y financiero</t>
  </si>
  <si>
    <t>PAGO FINAL CONTRATO 04 DE 2024 Servicios profesionales de Apoyo jurídico para el fortalecimiento de las gestiones institucionales</t>
  </si>
  <si>
    <t>PAGO FINAL CONTRATO 05 DE 2024 Servicios profesionales de asesor contable y financiero</t>
  </si>
  <si>
    <t>PAGO CONTRATO 16 DE 2024 Servicio de elaboracion de material impreso para los procesos de graduacion de alumnos y para el desarrollo de procesos pedagogicos, academicos, convivenciales y administrativos de la institución</t>
  </si>
  <si>
    <t>PAGO FINAL CONTRATO 06 DE 2024 Servicios de asesor de apoyo a la gestión</t>
  </si>
  <si>
    <t>COBROS DE COMISIONES E IVA BANCARIAS AÑO 2024</t>
  </si>
  <si>
    <t>impresos y publicaciones sgp</t>
  </si>
  <si>
    <t>2.1.2.02.02.008.02.21</t>
  </si>
  <si>
    <t>PEDRO NEL RAMIREZ JIMENEZ</t>
  </si>
  <si>
    <t>gastos y comisiones bancarias sgp</t>
  </si>
  <si>
    <t>2.1.8.01.14.01.21</t>
  </si>
  <si>
    <t>BANCO DE BOGOTA</t>
  </si>
  <si>
    <t>PAGO FINAL CONTRATO 18 de 2024 Servicio tecnico de mantenimiento preventivo y correctivo a equipos tecnológicos y redes de la institucion</t>
  </si>
  <si>
    <t>Pago parcial 4 contrato 15 de 2024 Servicio tecnico de mantenimiento preventivo de ascensor hidráulico de 4 paradas de la Institución Educativa</t>
  </si>
  <si>
    <t>PAGO FINAL CONTRATO 17 DE 2024 Servicio de control de plagas y derratizacion enservicio de control de plagas y derratizacion en la institución educativa, recarga y mantenimiento de extintores y adquisicion de camilla y botiquin de primeros auxilios</t>
  </si>
  <si>
    <t>PAGO 12 DE 2024 CONTRATO TRANSPORTE DE ESTUDIANTES E INTEGRANTES ACOMPAÑANTES DE LA INSTITUCION PARA REPRESENTACIONES DEPORTIVAS, ACADEMICAS, CULTURALES E INSTITUCIONALES DURANTE EL CALENDARIO ESCOLAR 2024</t>
  </si>
  <si>
    <t>PAGO POLIZA TODO RIESGO DAÑOS MATERIALES ENTIDADES ESTATALES 2024-2025 No. 480 83 994000000293</t>
  </si>
  <si>
    <t>CARLOS ARTURO ZABALA MENDEZ</t>
  </si>
  <si>
    <t>transporte y mensajería gratuidad municipal</t>
  </si>
  <si>
    <t>2.1.2.02.02.006.01.31</t>
  </si>
  <si>
    <t>ASEGURADORA SOLIDARIA DE COLOMBIA</t>
  </si>
  <si>
    <t>póliza de seguros gratuidad municipal</t>
  </si>
  <si>
    <t>2.1.2.02.02.007.01.31</t>
  </si>
  <si>
    <t>Pago parcial 5 contrato 15 de 2024 Servicio tecnico de mantenimiento preventivo de ascensor hidráulico de 4 paradas de la Institución Educativa</t>
  </si>
  <si>
    <t>PAGO FINAL CONTRATO 202407 SERVICIO TECNICO DE MANTENIMIENTO DE 3 MOTOBOMBAS, LISTA DE CHEQUEO AL SISTEMA DE INCENDIOS Y SUMINISTRO E INSTALACION DE MOTOBOMBA DE 220V 2HP</t>
  </si>
  <si>
    <t>PAGO PARCIAL CONTRATO 08 DE 2024 Servicio tecnico de mantenimiento de la infraestructura fisica, mobiliario y zonas verdes en la institución educativa</t>
  </si>
  <si>
    <t>Pago parcial 6 contrato 15 de 2024 Servicio tecnico de mantenimiento preventivo de ascensor hidráulico de 4 paradas de la Institución Educativa</t>
  </si>
  <si>
    <t>PAGO CONTRATO 20 DE 2024 organizacion del archivo existente en la institucion educativa</t>
  </si>
  <si>
    <t>ALISON GERALDINE NIÑO HERRA</t>
  </si>
  <si>
    <t>JENIFFER PARDO LEON</t>
  </si>
  <si>
    <t>gastos y comisiones bancarias mpio</t>
  </si>
  <si>
    <t xml:space="preserve">BANCO POPULAR </t>
  </si>
  <si>
    <t>2.1.8.01.14.01.31</t>
  </si>
  <si>
    <t>CUENTAS POR PAGAR</t>
  </si>
  <si>
    <t>PAGO CONTRATO 19 de 2024 Servicio tecnico de mantenimiento al funcionamiento del software de timbre musical de la institucion y ampliacion del sistema a 13 bafles de sonido, incluido el mantenimiento y montaje de consolas y equipos</t>
  </si>
  <si>
    <t>2.1.2.01.01.004.01.03.31</t>
  </si>
  <si>
    <t>dotación de material y medios pedagógicos</t>
  </si>
  <si>
    <t>Ibagué Tolima,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</si>
</sst>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  <numFmt numFmtId="166" formatCode="#,##0_ ;[Red]\-#,##0\ "/>
    <numFmt numFmtId="167" formatCode="_ [$$-240A]\ * #,##0_ ;_ [$$-240A]\ * \-#,##0_ ;_ [$$-240A]\ * &quot;-&quot;_ ;_ @_ "/>
    <numFmt numFmtId="168" formatCode="_(* #,##0.00_);_(* \(#,##0.00\);_(* &quot;-&quot;??_);_(@_)"/>
    <numFmt numFmtId="169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>
      <alignment vertical="top"/>
    </xf>
    <xf numFmtId="0" fontId="1" fillId="0" borderId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168" fontId="1" fillId="0" borderId="0" applyFont="0" applyFill="0" applyBorder="0" applyAlignment="0" applyProtection="0"/>
  </cellStyleXfs>
  <cellXfs count="104">
    <xf numFmtId="0" fontId="0" fillId="0" borderId="0" xfId="0" applyAlignment="1"/>
    <xf numFmtId="0" fontId="3" fillId="0" borderId="0" xfId="1" applyFont="1" applyFill="1" applyAlignment="1">
      <alignment horizontal="right" vertical="center" wrapText="1" readingOrder="1"/>
    </xf>
    <xf numFmtId="0" fontId="3" fillId="0" borderId="0" xfId="1" applyFont="1" applyFill="1" applyAlignment="1">
      <alignment vertical="center" wrapText="1" readingOrder="1"/>
    </xf>
    <xf numFmtId="0" fontId="2" fillId="0" borderId="0" xfId="1" applyFont="1" applyFill="1" applyAlignment="1">
      <alignment horizontal="center" vertical="center" wrapText="1" readingOrder="1"/>
    </xf>
    <xf numFmtId="0" fontId="3" fillId="0" borderId="0" xfId="1" applyFont="1" applyFill="1" applyAlignment="1">
      <alignment horizontal="center" vertical="center" wrapText="1" readingOrder="1"/>
    </xf>
    <xf numFmtId="0" fontId="3" fillId="0" borderId="0" xfId="1" applyFont="1" applyFill="1" applyAlignment="1">
      <alignment horizontal="left" vertical="center" wrapText="1" readingOrder="1"/>
    </xf>
    <xf numFmtId="165" fontId="3" fillId="0" borderId="0" xfId="2" applyNumberFormat="1" applyFont="1" applyFill="1" applyBorder="1" applyAlignment="1">
      <alignment horizontal="right" vertical="center" wrapText="1" readingOrder="1"/>
    </xf>
    <xf numFmtId="0" fontId="3" fillId="0" borderId="0" xfId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vertical="center" wrapText="1" readingOrder="1"/>
    </xf>
    <xf numFmtId="0" fontId="3" fillId="0" borderId="2" xfId="1" applyFont="1" applyBorder="1" applyAlignment="1">
      <alignment vertical="center"/>
    </xf>
    <xf numFmtId="14" fontId="3" fillId="0" borderId="3" xfId="1" applyNumberFormat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3" xfId="1" applyFont="1" applyBorder="1" applyAlignment="1">
      <alignment vertical="center" wrapText="1"/>
    </xf>
    <xf numFmtId="166" fontId="3" fillId="0" borderId="3" xfId="1" applyNumberFormat="1" applyFont="1" applyFill="1" applyBorder="1" applyAlignment="1">
      <alignment vertical="center" wrapText="1" readingOrder="1"/>
    </xf>
    <xf numFmtId="0" fontId="3" fillId="0" borderId="3" xfId="1" applyFont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vertical="center" wrapText="1" readingOrder="1"/>
    </xf>
    <xf numFmtId="165" fontId="3" fillId="0" borderId="0" xfId="2" applyNumberFormat="1" applyFont="1" applyFill="1" applyBorder="1" applyAlignment="1">
      <alignment vertical="center" wrapText="1" readingOrder="1"/>
    </xf>
    <xf numFmtId="14" fontId="2" fillId="0" borderId="0" xfId="1" applyNumberFormat="1" applyFont="1" applyBorder="1" applyAlignment="1">
      <alignment horizontal="left" vertical="center"/>
    </xf>
    <xf numFmtId="166" fontId="3" fillId="0" borderId="0" xfId="1" applyNumberFormat="1" applyFont="1" applyFill="1" applyBorder="1" applyAlignment="1">
      <alignment vertical="center" wrapText="1" readingOrder="1"/>
    </xf>
    <xf numFmtId="49" fontId="3" fillId="0" borderId="0" xfId="1" applyNumberFormat="1" applyFont="1" applyFill="1" applyAlignment="1">
      <alignment vertical="center" wrapText="1" readingOrder="1"/>
    </xf>
    <xf numFmtId="0" fontId="5" fillId="0" borderId="8" xfId="1" applyFont="1" applyBorder="1" applyAlignment="1">
      <alignment vertical="center"/>
    </xf>
    <xf numFmtId="166" fontId="3" fillId="0" borderId="9" xfId="1" applyNumberFormat="1" applyFont="1" applyFill="1" applyBorder="1" applyAlignment="1">
      <alignment vertical="center" wrapText="1" readingOrder="1"/>
    </xf>
    <xf numFmtId="49" fontId="3" fillId="0" borderId="0" xfId="1" applyNumberFormat="1" applyFont="1" applyFill="1" applyAlignment="1">
      <alignment horizontal="left" vertical="center" wrapText="1" readingOrder="1"/>
    </xf>
    <xf numFmtId="167" fontId="3" fillId="0" borderId="0" xfId="1" applyNumberFormat="1" applyFont="1" applyFill="1" applyAlignment="1">
      <alignment horizontal="right" vertical="center" wrapText="1" readingOrder="1"/>
    </xf>
    <xf numFmtId="0" fontId="5" fillId="0" borderId="11" xfId="1" applyFont="1" applyBorder="1" applyAlignment="1">
      <alignment vertical="center"/>
    </xf>
    <xf numFmtId="0" fontId="3" fillId="0" borderId="11" xfId="1" applyFont="1" applyFill="1" applyBorder="1" applyAlignment="1">
      <alignment horizontal="left" vertical="center" wrapText="1" readingOrder="1"/>
    </xf>
    <xf numFmtId="166" fontId="3" fillId="0" borderId="11" xfId="1" applyNumberFormat="1" applyFont="1" applyFill="1" applyBorder="1" applyAlignment="1">
      <alignment vertical="center" wrapText="1" readingOrder="1"/>
    </xf>
    <xf numFmtId="3" fontId="5" fillId="0" borderId="12" xfId="1" applyNumberFormat="1" applyFont="1" applyBorder="1" applyAlignment="1">
      <alignment vertical="center"/>
    </xf>
    <xf numFmtId="167" fontId="3" fillId="0" borderId="12" xfId="1" applyNumberFormat="1" applyFont="1" applyFill="1" applyBorder="1" applyAlignment="1">
      <alignment vertical="center" wrapText="1" readingOrder="1"/>
    </xf>
    <xf numFmtId="0" fontId="3" fillId="0" borderId="1" xfId="1" applyFont="1" applyFill="1" applyBorder="1" applyAlignment="1">
      <alignment horizontal="left" vertical="center" wrapText="1" readingOrder="1"/>
    </xf>
    <xf numFmtId="166" fontId="3" fillId="0" borderId="1" xfId="1" applyNumberFormat="1" applyFont="1" applyFill="1" applyBorder="1" applyAlignment="1">
      <alignment vertical="center" wrapText="1" readingOrder="1"/>
    </xf>
    <xf numFmtId="166" fontId="3" fillId="0" borderId="14" xfId="1" applyNumberFormat="1" applyFont="1" applyFill="1" applyBorder="1" applyAlignment="1">
      <alignment vertical="center" wrapText="1" readingOrder="1"/>
    </xf>
    <xf numFmtId="167" fontId="3" fillId="0" borderId="0" xfId="1" applyNumberFormat="1" applyFont="1" applyFill="1" applyAlignment="1">
      <alignment horizontal="center" vertical="center" wrapText="1" readingOrder="1"/>
    </xf>
    <xf numFmtId="0" fontId="2" fillId="0" borderId="0" xfId="1" applyFont="1" applyFill="1" applyAlignment="1">
      <alignment horizontal="center" vertical="center" readingOrder="1"/>
    </xf>
    <xf numFmtId="0" fontId="3" fillId="0" borderId="0" xfId="1" applyFont="1" applyFill="1" applyAlignment="1">
      <alignment horizontal="center" vertical="center" readingOrder="1"/>
    </xf>
    <xf numFmtId="0" fontId="3" fillId="0" borderId="0" xfId="1" applyFont="1" applyFill="1" applyAlignment="1">
      <alignment vertical="center" readingOrder="1"/>
    </xf>
    <xf numFmtId="49" fontId="3" fillId="0" borderId="0" xfId="1" applyNumberFormat="1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right" vertical="center" wrapText="1" readingOrder="1"/>
    </xf>
    <xf numFmtId="0" fontId="3" fillId="0" borderId="0" xfId="0" applyFont="1" applyFill="1" applyAlignment="1">
      <alignment vertical="center" wrapText="1" readingOrder="1"/>
    </xf>
    <xf numFmtId="0" fontId="2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left" vertical="center" wrapText="1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166" fontId="3" fillId="0" borderId="6" xfId="0" applyNumberFormat="1" applyFont="1" applyFill="1" applyBorder="1" applyAlignment="1">
      <alignment vertical="center" wrapText="1" readingOrder="1"/>
    </xf>
    <xf numFmtId="0" fontId="5" fillId="0" borderId="8" xfId="0" applyFont="1" applyBorder="1" applyAlignment="1">
      <alignment vertical="center"/>
    </xf>
    <xf numFmtId="166" fontId="3" fillId="0" borderId="9" xfId="0" applyNumberFormat="1" applyFont="1" applyFill="1" applyBorder="1" applyAlignment="1">
      <alignment vertical="center" wrapText="1" readingOrder="1"/>
    </xf>
    <xf numFmtId="49" fontId="3" fillId="0" borderId="0" xfId="0" applyNumberFormat="1" applyFont="1" applyFill="1" applyAlignment="1">
      <alignment horizontal="left" vertical="center" wrapText="1" readingOrder="1"/>
    </xf>
    <xf numFmtId="167" fontId="3" fillId="0" borderId="0" xfId="0" applyNumberFormat="1" applyFont="1" applyFill="1" applyAlignment="1">
      <alignment horizontal="right" vertical="center" wrapText="1" readingOrder="1"/>
    </xf>
    <xf numFmtId="0" fontId="5" fillId="0" borderId="11" xfId="0" applyFont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 readingOrder="1"/>
    </xf>
    <xf numFmtId="166" fontId="3" fillId="0" borderId="11" xfId="0" applyNumberFormat="1" applyFont="1" applyFill="1" applyBorder="1" applyAlignment="1">
      <alignment vertical="center" wrapText="1" readingOrder="1"/>
    </xf>
    <xf numFmtId="3" fontId="5" fillId="0" borderId="12" xfId="0" applyNumberFormat="1" applyFont="1" applyBorder="1" applyAlignment="1">
      <alignment vertical="center"/>
    </xf>
    <xf numFmtId="167" fontId="3" fillId="0" borderId="12" xfId="0" applyNumberFormat="1" applyFont="1" applyFill="1" applyBorder="1" applyAlignment="1">
      <alignment vertical="center" wrapText="1" readingOrder="1"/>
    </xf>
    <xf numFmtId="49" fontId="3" fillId="0" borderId="0" xfId="0" applyNumberFormat="1" applyFont="1" applyFill="1" applyAlignment="1">
      <alignment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166" fontId="3" fillId="0" borderId="1" xfId="0" applyNumberFormat="1" applyFont="1" applyFill="1" applyBorder="1" applyAlignment="1">
      <alignment vertical="center" wrapText="1" readingOrder="1"/>
    </xf>
    <xf numFmtId="166" fontId="3" fillId="0" borderId="14" xfId="0" applyNumberFormat="1" applyFont="1" applyFill="1" applyBorder="1" applyAlignment="1">
      <alignment vertical="center" wrapText="1" readingOrder="1"/>
    </xf>
    <xf numFmtId="167" fontId="3" fillId="0" borderId="0" xfId="0" applyNumberFormat="1" applyFont="1" applyFill="1" applyAlignment="1">
      <alignment horizontal="center" vertical="center" wrapText="1" readingOrder="1"/>
    </xf>
    <xf numFmtId="0" fontId="3" fillId="0" borderId="0" xfId="0" applyFont="1" applyFill="1" applyAlignment="1">
      <alignment vertical="center" readingOrder="1"/>
    </xf>
    <xf numFmtId="0" fontId="2" fillId="0" borderId="0" xfId="0" applyFont="1" applyFill="1" applyAlignment="1">
      <alignment horizontal="center" vertical="center" readingOrder="1"/>
    </xf>
    <xf numFmtId="0" fontId="3" fillId="0" borderId="0" xfId="0" applyFont="1" applyFill="1" applyAlignment="1">
      <alignment horizontal="center" vertical="center" readingOrder="1"/>
    </xf>
    <xf numFmtId="49" fontId="3" fillId="0" borderId="0" xfId="0" applyNumberFormat="1" applyFont="1" applyFill="1" applyAlignment="1">
      <alignment horizontal="center" vertical="center" wrapText="1" readingOrder="1"/>
    </xf>
    <xf numFmtId="0" fontId="4" fillId="0" borderId="3" xfId="3" applyNumberFormat="1" applyFont="1" applyFill="1" applyBorder="1" applyAlignment="1" applyProtection="1">
      <alignment horizontal="left" vertical="center" wrapText="1"/>
    </xf>
    <xf numFmtId="169" fontId="4" fillId="0" borderId="3" xfId="4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>
      <alignment horizontal="center" vertical="center" wrapText="1" readingOrder="1"/>
    </xf>
    <xf numFmtId="43" fontId="3" fillId="0" borderId="0" xfId="1" applyNumberFormat="1" applyFont="1" applyFill="1" applyBorder="1" applyAlignment="1">
      <alignment vertical="center" wrapText="1" readingOrder="1"/>
    </xf>
    <xf numFmtId="0" fontId="3" fillId="0" borderId="15" xfId="1" applyFont="1" applyBorder="1" applyAlignment="1">
      <alignment vertical="center"/>
    </xf>
    <xf numFmtId="14" fontId="3" fillId="0" borderId="16" xfId="1" applyNumberFormat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4" fillId="0" borderId="16" xfId="3" applyNumberFormat="1" applyFont="1" applyFill="1" applyBorder="1" applyAlignment="1" applyProtection="1">
      <alignment horizontal="left" vertical="center" wrapText="1"/>
    </xf>
    <xf numFmtId="166" fontId="3" fillId="0" borderId="16" xfId="1" applyNumberFormat="1" applyFont="1" applyFill="1" applyBorder="1" applyAlignment="1">
      <alignment vertical="center" wrapText="1" readingOrder="1"/>
    </xf>
    <xf numFmtId="0" fontId="3" fillId="0" borderId="16" xfId="1" applyFont="1" applyBorder="1" applyAlignment="1">
      <alignment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left" vertical="center" wrapText="1" readingOrder="1"/>
    </xf>
    <xf numFmtId="0" fontId="3" fillId="0" borderId="0" xfId="1" applyFont="1" applyFill="1" applyAlignment="1">
      <alignment horizontal="left" vertical="center" wrapText="1" readingOrder="1"/>
    </xf>
    <xf numFmtId="168" fontId="4" fillId="0" borderId="3" xfId="4" applyFont="1" applyFill="1" applyBorder="1" applyAlignment="1" applyProtection="1">
      <alignment horizontal="right" vertical="center"/>
    </xf>
    <xf numFmtId="0" fontId="3" fillId="0" borderId="10" xfId="0" applyFont="1" applyFill="1" applyBorder="1" applyAlignment="1">
      <alignment horizontal="left" vertical="center" wrapText="1" readingOrder="1"/>
    </xf>
    <xf numFmtId="0" fontId="3" fillId="0" borderId="11" xfId="0" applyFont="1" applyFill="1" applyBorder="1" applyAlignment="1">
      <alignment horizontal="left" vertical="center" wrapText="1" readingOrder="1"/>
    </xf>
    <xf numFmtId="0" fontId="3" fillId="0" borderId="13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 readingOrder="1"/>
    </xf>
    <xf numFmtId="0" fontId="3" fillId="0" borderId="8" xfId="0" applyFont="1" applyFill="1" applyBorder="1" applyAlignment="1">
      <alignment horizontal="left" vertical="center" wrapText="1" readingOrder="1"/>
    </xf>
    <xf numFmtId="0" fontId="3" fillId="0" borderId="8" xfId="1" applyFont="1" applyFill="1" applyBorder="1" applyAlignment="1">
      <alignment horizontal="left" vertical="center" wrapText="1" readingOrder="1"/>
    </xf>
    <xf numFmtId="49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3" xfId="1" applyFont="1" applyFill="1" applyBorder="1" applyAlignment="1">
      <alignment horizontal="center" vertical="center" wrapText="1" readingOrder="1"/>
    </xf>
    <xf numFmtId="14" fontId="2" fillId="0" borderId="4" xfId="1" applyNumberFormat="1" applyFont="1" applyBorder="1" applyAlignment="1">
      <alignment horizontal="left" vertical="center"/>
    </xf>
    <xf numFmtId="14" fontId="2" fillId="0" borderId="5" xfId="1" applyNumberFormat="1" applyFont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 wrapText="1" readingOrder="1"/>
    </xf>
    <xf numFmtId="0" fontId="3" fillId="0" borderId="10" xfId="1" applyFont="1" applyFill="1" applyBorder="1" applyAlignment="1">
      <alignment horizontal="left" vertical="center" wrapText="1" readingOrder="1"/>
    </xf>
    <xf numFmtId="0" fontId="3" fillId="0" borderId="11" xfId="1" applyFont="1" applyFill="1" applyBorder="1" applyAlignment="1">
      <alignment horizontal="left" vertical="center" wrapText="1" readingOrder="1"/>
    </xf>
    <xf numFmtId="0" fontId="3" fillId="0" borderId="13" xfId="1" applyFont="1" applyFill="1" applyBorder="1" applyAlignment="1">
      <alignment horizontal="left" vertical="center" wrapText="1" readingOrder="1"/>
    </xf>
    <xf numFmtId="0" fontId="3" fillId="0" borderId="1" xfId="1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 readingOrder="1"/>
    </xf>
    <xf numFmtId="0" fontId="2" fillId="0" borderId="0" xfId="1" applyFont="1" applyFill="1" applyAlignment="1">
      <alignment horizontal="center" vertical="center" wrapText="1" readingOrder="1"/>
    </xf>
    <xf numFmtId="0" fontId="3" fillId="0" borderId="0" xfId="1" applyFont="1" applyFill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vertical="center" wrapText="1" readingOrder="1"/>
    </xf>
    <xf numFmtId="49" fontId="2" fillId="0" borderId="3" xfId="1" applyNumberFormat="1" applyFont="1" applyFill="1" applyBorder="1" applyAlignment="1">
      <alignment horizontal="center" vertical="center" wrapText="1" readingOrder="1"/>
    </xf>
  </cellXfs>
  <cellStyles count="5">
    <cellStyle name="Millares 2" xfId="4" xr:uid="{00000000-0005-0000-0000-000000000000}"/>
    <cellStyle name="Moneda 3" xfId="2" xr:uid="{00000000-0005-0000-0000-000001000000}"/>
    <cellStyle name="Normal" xfId="0" builtinId="0"/>
    <cellStyle name="Normal 2" xfId="3" xr:uid="{00000000-0005-0000-0000-000003000000}"/>
    <cellStyle name="Normal 8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7"/>
  <sheetViews>
    <sheetView tabSelected="1" zoomScale="70" zoomScaleNormal="70" workbookViewId="0">
      <selection activeCell="A3" sqref="A3:M3"/>
    </sheetView>
  </sheetViews>
  <sheetFormatPr baseColWidth="10" defaultColWidth="11.453125" defaultRowHeight="10" x14ac:dyDescent="0.25"/>
  <cols>
    <col min="1" max="1" width="4.81640625" style="2" customWidth="1"/>
    <col min="2" max="2" width="8.7265625" style="2" bestFit="1" customWidth="1"/>
    <col min="3" max="3" width="4.453125" style="2" customWidth="1"/>
    <col min="4" max="4" width="8.7265625" style="4" bestFit="1" customWidth="1"/>
    <col min="5" max="5" width="4.1796875" style="4" customWidth="1"/>
    <col min="6" max="6" width="18.90625" style="4" customWidth="1"/>
    <col min="7" max="7" width="22.1796875" style="2" customWidth="1"/>
    <col min="8" max="8" width="10" style="2" bestFit="1" customWidth="1"/>
    <col min="9" max="9" width="18.81640625" style="2" customWidth="1"/>
    <col min="10" max="10" width="10" style="19" customWidth="1"/>
    <col min="11" max="11" width="9" style="2" customWidth="1"/>
    <col min="12" max="12" width="49.54296875" style="2" customWidth="1"/>
    <col min="13" max="13" width="10.6328125" style="2" bestFit="1" customWidth="1"/>
    <col min="14" max="14" width="10.08984375" style="2" bestFit="1" customWidth="1"/>
    <col min="15" max="16384" width="11.453125" style="2"/>
  </cols>
  <sheetData>
    <row r="3" spans="1:14" ht="10.5" x14ac:dyDescent="0.25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"/>
    </row>
    <row r="4" spans="1:14" ht="10.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</row>
    <row r="5" spans="1:14" x14ac:dyDescent="0.25">
      <c r="A5" s="101" t="s">
        <v>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4"/>
    </row>
    <row r="6" spans="1:14" x14ac:dyDescent="0.25">
      <c r="A6" s="4"/>
      <c r="B6" s="4"/>
      <c r="C6" s="4"/>
      <c r="G6" s="4"/>
      <c r="H6" s="4"/>
      <c r="I6" s="4"/>
      <c r="J6" s="4"/>
      <c r="K6" s="4"/>
      <c r="L6" s="4"/>
      <c r="M6" s="4"/>
      <c r="N6" s="4"/>
    </row>
    <row r="7" spans="1:14" ht="29.5" customHeight="1" x14ac:dyDescent="0.25">
      <c r="A7" s="98" t="s">
        <v>71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5"/>
    </row>
    <row r="8" spans="1:14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6"/>
    </row>
    <row r="9" spans="1:14" ht="10.25" customHeight="1" x14ac:dyDescent="0.25">
      <c r="A9" s="88" t="s">
        <v>2</v>
      </c>
      <c r="B9" s="88" t="s">
        <v>3</v>
      </c>
      <c r="C9" s="88" t="s">
        <v>4</v>
      </c>
      <c r="D9" s="88" t="s">
        <v>3</v>
      </c>
      <c r="E9" s="88" t="s">
        <v>5</v>
      </c>
      <c r="F9" s="88"/>
      <c r="G9" s="88"/>
      <c r="H9" s="88" t="s">
        <v>6</v>
      </c>
      <c r="I9" s="88" t="s">
        <v>7</v>
      </c>
      <c r="J9" s="103" t="s">
        <v>8</v>
      </c>
      <c r="K9" s="88" t="s">
        <v>9</v>
      </c>
      <c r="L9" s="88" t="s">
        <v>10</v>
      </c>
      <c r="M9" s="88" t="s">
        <v>11</v>
      </c>
      <c r="N9" s="7"/>
    </row>
    <row r="10" spans="1:14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103"/>
      <c r="K10" s="88"/>
      <c r="L10" s="88"/>
      <c r="M10" s="88"/>
      <c r="N10" s="8"/>
    </row>
    <row r="11" spans="1:14" ht="40" x14ac:dyDescent="0.25">
      <c r="A11" s="9">
        <v>11</v>
      </c>
      <c r="B11" s="10">
        <v>45415</v>
      </c>
      <c r="C11" s="11">
        <f>+A11</f>
        <v>11</v>
      </c>
      <c r="D11" s="10">
        <v>45420</v>
      </c>
      <c r="E11" s="11">
        <v>3.1</v>
      </c>
      <c r="F11" s="11" t="s">
        <v>22</v>
      </c>
      <c r="G11" s="12" t="s">
        <v>21</v>
      </c>
      <c r="H11" s="13">
        <v>4500000</v>
      </c>
      <c r="I11" s="12" t="s">
        <v>23</v>
      </c>
      <c r="J11" s="12">
        <v>14242688</v>
      </c>
      <c r="K11" s="14">
        <v>41</v>
      </c>
      <c r="L11" s="12" t="s">
        <v>24</v>
      </c>
      <c r="M11" s="13">
        <v>4200000</v>
      </c>
      <c r="N11" s="8"/>
    </row>
    <row r="12" spans="1:14" ht="20" x14ac:dyDescent="0.25">
      <c r="A12" s="9">
        <v>19</v>
      </c>
      <c r="B12" s="10">
        <v>45439</v>
      </c>
      <c r="C12" s="11">
        <f t="shared" ref="C12" si="0">+A12</f>
        <v>19</v>
      </c>
      <c r="D12" s="10">
        <v>45442</v>
      </c>
      <c r="E12" s="11">
        <v>3.1</v>
      </c>
      <c r="F12" s="11" t="s">
        <v>22</v>
      </c>
      <c r="G12" s="12" t="s">
        <v>21</v>
      </c>
      <c r="H12" s="13">
        <v>1570000</v>
      </c>
      <c r="I12" s="12" t="s">
        <v>43</v>
      </c>
      <c r="J12" s="12">
        <v>14137505</v>
      </c>
      <c r="K12" s="14">
        <v>45</v>
      </c>
      <c r="L12" s="12" t="s">
        <v>34</v>
      </c>
      <c r="M12" s="13">
        <v>1570000</v>
      </c>
      <c r="N12" s="66"/>
    </row>
    <row r="13" spans="1:14" ht="40" x14ac:dyDescent="0.25">
      <c r="A13" s="9">
        <v>24</v>
      </c>
      <c r="B13" s="10">
        <v>45492</v>
      </c>
      <c r="C13" s="11">
        <v>24</v>
      </c>
      <c r="D13" s="10">
        <v>45497</v>
      </c>
      <c r="E13" s="11">
        <v>3.1</v>
      </c>
      <c r="F13" s="11" t="s">
        <v>67</v>
      </c>
      <c r="G13" s="12" t="s">
        <v>68</v>
      </c>
      <c r="H13" s="13">
        <v>1025000</v>
      </c>
      <c r="I13" s="12" t="s">
        <v>63</v>
      </c>
      <c r="J13" s="12">
        <v>5828285</v>
      </c>
      <c r="K13" s="14">
        <v>56</v>
      </c>
      <c r="L13" s="12" t="s">
        <v>61</v>
      </c>
      <c r="M13" s="13">
        <v>1025000</v>
      </c>
      <c r="N13" s="8"/>
    </row>
    <row r="14" spans="1:14" ht="40" x14ac:dyDescent="0.25">
      <c r="A14" s="9">
        <v>24</v>
      </c>
      <c r="B14" s="10">
        <v>45492</v>
      </c>
      <c r="C14" s="11">
        <v>24</v>
      </c>
      <c r="D14" s="10">
        <v>45497</v>
      </c>
      <c r="E14" s="11">
        <v>3.1</v>
      </c>
      <c r="F14" s="11" t="s">
        <v>69</v>
      </c>
      <c r="G14" s="12" t="s">
        <v>70</v>
      </c>
      <c r="H14" s="13">
        <v>3240000</v>
      </c>
      <c r="I14" s="12" t="s">
        <v>63</v>
      </c>
      <c r="J14" s="12">
        <v>5828285</v>
      </c>
      <c r="K14" s="14">
        <v>56</v>
      </c>
      <c r="L14" s="12" t="s">
        <v>61</v>
      </c>
      <c r="M14" s="13">
        <v>1200000</v>
      </c>
      <c r="N14" s="8"/>
    </row>
    <row r="15" spans="1:14" ht="30" x14ac:dyDescent="0.25">
      <c r="A15" s="9">
        <v>20</v>
      </c>
      <c r="B15" s="10">
        <v>45440</v>
      </c>
      <c r="C15" s="11">
        <v>20</v>
      </c>
      <c r="D15" s="10">
        <v>45443</v>
      </c>
      <c r="E15" s="11">
        <v>3.1</v>
      </c>
      <c r="F15" s="11" t="s">
        <v>65</v>
      </c>
      <c r="G15" s="12" t="s">
        <v>66</v>
      </c>
      <c r="H15" s="13">
        <v>2665600</v>
      </c>
      <c r="I15" s="12" t="s">
        <v>64</v>
      </c>
      <c r="J15" s="12">
        <v>900565762</v>
      </c>
      <c r="K15" s="14">
        <v>68</v>
      </c>
      <c r="L15" s="12" t="s">
        <v>62</v>
      </c>
      <c r="M15" s="13">
        <v>999600</v>
      </c>
      <c r="N15" s="8"/>
    </row>
    <row r="16" spans="1:14" ht="20" x14ac:dyDescent="0.25">
      <c r="A16" s="9">
        <v>20</v>
      </c>
      <c r="B16" s="10">
        <v>45440</v>
      </c>
      <c r="C16" s="11">
        <v>20</v>
      </c>
      <c r="D16" s="10">
        <v>45443</v>
      </c>
      <c r="E16" s="11">
        <v>3.1</v>
      </c>
      <c r="F16" s="11" t="s">
        <v>65</v>
      </c>
      <c r="G16" s="12" t="s">
        <v>66</v>
      </c>
      <c r="H16" s="13"/>
      <c r="I16" s="12" t="s">
        <v>64</v>
      </c>
      <c r="J16" s="12">
        <v>900565762</v>
      </c>
      <c r="K16" s="14">
        <v>79</v>
      </c>
      <c r="L16" s="12" t="s">
        <v>93</v>
      </c>
      <c r="M16" s="13">
        <v>333200</v>
      </c>
      <c r="N16" s="8"/>
    </row>
    <row r="17" spans="1:14" ht="40" x14ac:dyDescent="0.25">
      <c r="A17" s="9">
        <v>24</v>
      </c>
      <c r="B17" s="10">
        <v>45492</v>
      </c>
      <c r="C17" s="11">
        <v>24</v>
      </c>
      <c r="D17" s="10">
        <v>45497</v>
      </c>
      <c r="E17" s="11">
        <v>3.1</v>
      </c>
      <c r="F17" s="11" t="s">
        <v>69</v>
      </c>
      <c r="G17" s="12" t="s">
        <v>70</v>
      </c>
      <c r="H17" s="13"/>
      <c r="I17" s="12" t="s">
        <v>63</v>
      </c>
      <c r="J17" s="12">
        <v>5828285</v>
      </c>
      <c r="K17" s="14">
        <v>82</v>
      </c>
      <c r="L17" s="12" t="s">
        <v>94</v>
      </c>
      <c r="M17" s="13">
        <v>2040000</v>
      </c>
      <c r="N17" s="8"/>
    </row>
    <row r="18" spans="1:14" ht="40" x14ac:dyDescent="0.25">
      <c r="A18" s="9">
        <v>17</v>
      </c>
      <c r="B18" s="10">
        <v>45432</v>
      </c>
      <c r="C18" s="11">
        <f>+A18</f>
        <v>17</v>
      </c>
      <c r="D18" s="10">
        <v>45435</v>
      </c>
      <c r="E18" s="11">
        <v>3.1</v>
      </c>
      <c r="F18" s="11" t="s">
        <v>99</v>
      </c>
      <c r="G18" s="12" t="s">
        <v>98</v>
      </c>
      <c r="H18" s="13">
        <v>3000000</v>
      </c>
      <c r="I18" s="12" t="s">
        <v>97</v>
      </c>
      <c r="J18" s="12">
        <v>93368370</v>
      </c>
      <c r="K18" s="14">
        <v>83</v>
      </c>
      <c r="L18" s="12" t="s">
        <v>95</v>
      </c>
      <c r="M18" s="13">
        <v>3000000</v>
      </c>
      <c r="N18" s="8"/>
    </row>
    <row r="19" spans="1:14" ht="30" x14ac:dyDescent="0.25">
      <c r="A19" s="9">
        <v>29</v>
      </c>
      <c r="B19" s="10">
        <v>45587</v>
      </c>
      <c r="C19" s="11">
        <f t="shared" ref="C19:C27" si="1">+A19</f>
        <v>29</v>
      </c>
      <c r="D19" s="10">
        <v>45598</v>
      </c>
      <c r="E19" s="11">
        <v>3.1</v>
      </c>
      <c r="F19" s="11" t="s">
        <v>102</v>
      </c>
      <c r="G19" s="12" t="s">
        <v>101</v>
      </c>
      <c r="H19" s="13">
        <v>8033386</v>
      </c>
      <c r="I19" s="12" t="s">
        <v>100</v>
      </c>
      <c r="J19" s="12">
        <v>860524654</v>
      </c>
      <c r="K19" s="14">
        <v>84</v>
      </c>
      <c r="L19" s="12" t="s">
        <v>96</v>
      </c>
      <c r="M19" s="13">
        <v>8033386</v>
      </c>
      <c r="N19" s="8"/>
    </row>
    <row r="20" spans="1:14" ht="20" x14ac:dyDescent="0.25">
      <c r="A20" s="9">
        <v>20</v>
      </c>
      <c r="B20" s="10">
        <v>45440</v>
      </c>
      <c r="C20" s="11">
        <v>20</v>
      </c>
      <c r="D20" s="10">
        <v>45443</v>
      </c>
      <c r="E20" s="11">
        <v>3.1</v>
      </c>
      <c r="F20" s="11" t="s">
        <v>65</v>
      </c>
      <c r="G20" s="12" t="s">
        <v>66</v>
      </c>
      <c r="H20" s="13"/>
      <c r="I20" s="12" t="s">
        <v>64</v>
      </c>
      <c r="J20" s="12">
        <v>900565762</v>
      </c>
      <c r="K20" s="14">
        <v>92</v>
      </c>
      <c r="L20" s="12" t="s">
        <v>103</v>
      </c>
      <c r="M20" s="13">
        <v>333200</v>
      </c>
      <c r="N20" s="8"/>
    </row>
    <row r="21" spans="1:14" ht="40" x14ac:dyDescent="0.25">
      <c r="A21" s="9">
        <v>33</v>
      </c>
      <c r="B21" s="10">
        <v>45608</v>
      </c>
      <c r="C21" s="11">
        <f t="shared" ref="C21" si="2">+A21</f>
        <v>33</v>
      </c>
      <c r="D21" s="10">
        <v>45611</v>
      </c>
      <c r="E21" s="11">
        <v>3.1</v>
      </c>
      <c r="F21" s="11" t="s">
        <v>115</v>
      </c>
      <c r="G21" s="12" t="s">
        <v>116</v>
      </c>
      <c r="H21" s="13">
        <v>1966014</v>
      </c>
      <c r="I21" s="12" t="s">
        <v>43</v>
      </c>
      <c r="J21" s="12">
        <v>14137505</v>
      </c>
      <c r="K21" s="14">
        <v>96</v>
      </c>
      <c r="L21" s="12" t="s">
        <v>114</v>
      </c>
      <c r="M21" s="13">
        <v>1966014</v>
      </c>
      <c r="N21" s="8"/>
    </row>
    <row r="22" spans="1:14" ht="40" x14ac:dyDescent="0.25">
      <c r="A22" s="9">
        <v>11</v>
      </c>
      <c r="B22" s="10">
        <v>45415</v>
      </c>
      <c r="C22" s="11">
        <f>+A22</f>
        <v>11</v>
      </c>
      <c r="D22" s="10">
        <v>45420</v>
      </c>
      <c r="E22" s="11">
        <v>3.1</v>
      </c>
      <c r="F22" s="11" t="s">
        <v>22</v>
      </c>
      <c r="G22" s="12" t="s">
        <v>21</v>
      </c>
      <c r="H22" s="13"/>
      <c r="I22" s="12" t="s">
        <v>23</v>
      </c>
      <c r="J22" s="12">
        <v>14242688</v>
      </c>
      <c r="K22" s="14">
        <v>97</v>
      </c>
      <c r="L22" s="12" t="s">
        <v>104</v>
      </c>
      <c r="M22" s="13">
        <v>300000</v>
      </c>
      <c r="N22" s="8"/>
    </row>
    <row r="23" spans="1:14" ht="30" x14ac:dyDescent="0.25">
      <c r="A23" s="9">
        <v>32</v>
      </c>
      <c r="B23" s="10">
        <v>45603</v>
      </c>
      <c r="C23" s="11">
        <f t="shared" si="1"/>
        <v>32</v>
      </c>
      <c r="D23" s="10">
        <v>45604</v>
      </c>
      <c r="E23" s="11">
        <v>3.1</v>
      </c>
      <c r="F23" s="11" t="s">
        <v>22</v>
      </c>
      <c r="G23" s="12" t="s">
        <v>21</v>
      </c>
      <c r="H23" s="13">
        <v>2500000</v>
      </c>
      <c r="I23" s="12" t="s">
        <v>108</v>
      </c>
      <c r="J23" s="12">
        <v>1110600129</v>
      </c>
      <c r="K23" s="14">
        <v>98</v>
      </c>
      <c r="L23" s="12" t="s">
        <v>105</v>
      </c>
      <c r="M23" s="13">
        <v>1500000</v>
      </c>
      <c r="N23" s="8"/>
    </row>
    <row r="24" spans="1:14" ht="20" x14ac:dyDescent="0.25">
      <c r="A24" s="9">
        <v>20</v>
      </c>
      <c r="B24" s="10">
        <v>45440</v>
      </c>
      <c r="C24" s="11">
        <v>20</v>
      </c>
      <c r="D24" s="10">
        <v>45443</v>
      </c>
      <c r="E24" s="11">
        <v>3.1</v>
      </c>
      <c r="F24" s="11" t="s">
        <v>65</v>
      </c>
      <c r="G24" s="12" t="s">
        <v>66</v>
      </c>
      <c r="H24" s="13"/>
      <c r="I24" s="12" t="s">
        <v>64</v>
      </c>
      <c r="J24" s="12">
        <v>900565762</v>
      </c>
      <c r="K24" s="14">
        <v>101</v>
      </c>
      <c r="L24" s="12" t="s">
        <v>106</v>
      </c>
      <c r="M24" s="13">
        <v>333200</v>
      </c>
      <c r="N24" s="8"/>
    </row>
    <row r="25" spans="1:14" ht="20" x14ac:dyDescent="0.25">
      <c r="A25" s="9">
        <v>25</v>
      </c>
      <c r="B25" s="10">
        <v>45512</v>
      </c>
      <c r="C25" s="11">
        <f t="shared" ref="C25" si="3">+A25</f>
        <v>25</v>
      </c>
      <c r="D25" s="10">
        <v>45517</v>
      </c>
      <c r="E25" s="11">
        <v>3.1</v>
      </c>
      <c r="F25" s="11" t="s">
        <v>22</v>
      </c>
      <c r="G25" s="12" t="s">
        <v>66</v>
      </c>
      <c r="H25" s="13">
        <v>1000000</v>
      </c>
      <c r="I25" s="63" t="s">
        <v>43</v>
      </c>
      <c r="J25" s="64">
        <v>14137505</v>
      </c>
      <c r="K25" s="14">
        <v>102</v>
      </c>
      <c r="L25" s="12" t="s">
        <v>92</v>
      </c>
      <c r="M25" s="13">
        <v>1000000</v>
      </c>
      <c r="N25" s="8"/>
    </row>
    <row r="26" spans="1:14" ht="20" x14ac:dyDescent="0.25">
      <c r="A26" s="9">
        <v>34</v>
      </c>
      <c r="B26" s="10">
        <v>45608</v>
      </c>
      <c r="C26" s="11">
        <f t="shared" si="1"/>
        <v>34</v>
      </c>
      <c r="D26" s="10">
        <v>45611</v>
      </c>
      <c r="E26" s="11">
        <v>3.1</v>
      </c>
      <c r="F26" s="11" t="s">
        <v>22</v>
      </c>
      <c r="G26" s="12" t="s">
        <v>66</v>
      </c>
      <c r="H26" s="13">
        <v>3000000</v>
      </c>
      <c r="I26" s="12" t="s">
        <v>109</v>
      </c>
      <c r="J26" s="12">
        <v>1110461827</v>
      </c>
      <c r="K26" s="14">
        <v>105</v>
      </c>
      <c r="L26" s="12" t="s">
        <v>107</v>
      </c>
      <c r="M26" s="13">
        <v>3000000</v>
      </c>
      <c r="N26" s="8"/>
    </row>
    <row r="27" spans="1:14" ht="20" x14ac:dyDescent="0.25">
      <c r="A27" s="9">
        <v>38</v>
      </c>
      <c r="B27" s="10">
        <v>45656</v>
      </c>
      <c r="C27" s="11">
        <f t="shared" si="1"/>
        <v>38</v>
      </c>
      <c r="D27" s="10">
        <v>45656</v>
      </c>
      <c r="E27" s="11">
        <v>3.1</v>
      </c>
      <c r="F27" s="11" t="s">
        <v>112</v>
      </c>
      <c r="G27" s="12" t="s">
        <v>110</v>
      </c>
      <c r="H27" s="13">
        <v>127539</v>
      </c>
      <c r="I27" s="12" t="s">
        <v>111</v>
      </c>
      <c r="J27" s="12">
        <v>860007738</v>
      </c>
      <c r="K27" s="14">
        <v>114</v>
      </c>
      <c r="L27" s="12" t="s">
        <v>85</v>
      </c>
      <c r="M27" s="13">
        <v>127539</v>
      </c>
      <c r="N27" s="8"/>
    </row>
    <row r="28" spans="1:14" x14ac:dyDescent="0.25">
      <c r="A28" s="9"/>
      <c r="B28" s="10"/>
      <c r="C28" s="11"/>
      <c r="D28" s="10"/>
      <c r="E28" s="11"/>
      <c r="F28" s="11"/>
      <c r="G28" s="12"/>
      <c r="H28" s="13"/>
      <c r="I28" s="12"/>
      <c r="J28" s="12"/>
      <c r="K28" s="14"/>
      <c r="L28" s="12"/>
      <c r="M28" s="13"/>
      <c r="N28" s="8"/>
    </row>
    <row r="29" spans="1:14" ht="11" thickBot="1" x14ac:dyDescent="0.3">
      <c r="A29" s="89" t="s">
        <v>12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15">
        <f>SUM(M11:M28)</f>
        <v>30961139</v>
      </c>
      <c r="N29" s="16"/>
    </row>
    <row r="30" spans="1:14" ht="10.5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/>
      <c r="N30" s="16"/>
    </row>
    <row r="31" spans="1:14" ht="10.5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  <c r="N31" s="16"/>
    </row>
    <row r="32" spans="1:14" ht="10.5" thickBot="1" x14ac:dyDescent="0.3"/>
    <row r="33" spans="1:13" x14ac:dyDescent="0.25">
      <c r="A33" s="91" t="s">
        <v>13</v>
      </c>
      <c r="B33" s="86"/>
      <c r="C33" s="86"/>
      <c r="D33" s="86"/>
      <c r="E33" s="20"/>
      <c r="F33" s="86" t="s">
        <v>19</v>
      </c>
      <c r="G33" s="86"/>
      <c r="H33" s="21">
        <v>33180000</v>
      </c>
      <c r="I33" s="5"/>
      <c r="J33" s="22"/>
      <c r="K33" s="23"/>
      <c r="L33" s="23"/>
      <c r="M33" s="23"/>
    </row>
    <row r="34" spans="1:13" x14ac:dyDescent="0.25">
      <c r="A34" s="92" t="s">
        <v>13</v>
      </c>
      <c r="B34" s="93"/>
      <c r="C34" s="93"/>
      <c r="D34" s="93"/>
      <c r="E34" s="24"/>
      <c r="F34" s="25"/>
      <c r="G34" s="26"/>
      <c r="H34" s="27"/>
      <c r="I34" s="5"/>
      <c r="J34" s="22"/>
      <c r="K34" s="23"/>
      <c r="L34" s="23"/>
      <c r="M34" s="23"/>
    </row>
    <row r="35" spans="1:13" x14ac:dyDescent="0.25">
      <c r="A35" s="92" t="s">
        <v>14</v>
      </c>
      <c r="B35" s="93"/>
      <c r="C35" s="93"/>
      <c r="D35" s="93"/>
      <c r="E35" s="25"/>
      <c r="F35" s="25"/>
      <c r="G35" s="26">
        <f>+M29</f>
        <v>30961139</v>
      </c>
      <c r="H35" s="28"/>
      <c r="I35" s="5"/>
      <c r="J35" s="22"/>
      <c r="K35" s="23"/>
      <c r="L35" s="23"/>
      <c r="M35" s="23"/>
    </row>
    <row r="36" spans="1:13" x14ac:dyDescent="0.25">
      <c r="A36" s="92" t="s">
        <v>113</v>
      </c>
      <c r="B36" s="93"/>
      <c r="C36" s="93"/>
      <c r="D36" s="93"/>
      <c r="E36" s="74"/>
      <c r="F36" s="74"/>
      <c r="G36" s="26">
        <v>1666400</v>
      </c>
      <c r="H36" s="28"/>
      <c r="I36" s="75"/>
      <c r="J36" s="22"/>
      <c r="K36" s="23"/>
      <c r="L36" s="23"/>
      <c r="M36" s="23"/>
    </row>
    <row r="37" spans="1:13" x14ac:dyDescent="0.25">
      <c r="A37" s="92" t="s">
        <v>15</v>
      </c>
      <c r="B37" s="93"/>
      <c r="C37" s="93"/>
      <c r="D37" s="93"/>
      <c r="E37" s="25"/>
      <c r="F37" s="25"/>
      <c r="G37" s="26">
        <f>+H33-G35-G36</f>
        <v>552461</v>
      </c>
      <c r="H37" s="28"/>
    </row>
    <row r="38" spans="1:13" ht="10.5" thickBot="1" x14ac:dyDescent="0.3">
      <c r="A38" s="94" t="s">
        <v>16</v>
      </c>
      <c r="B38" s="95"/>
      <c r="C38" s="95"/>
      <c r="D38" s="95"/>
      <c r="E38" s="29"/>
      <c r="F38" s="29"/>
      <c r="G38" s="30">
        <f>+G35+G37</f>
        <v>31513600</v>
      </c>
      <c r="H38" s="31">
        <f>+H33+H34</f>
        <v>33180000</v>
      </c>
    </row>
    <row r="39" spans="1:13" x14ac:dyDescent="0.25">
      <c r="A39" s="5"/>
      <c r="B39" s="5"/>
      <c r="C39" s="23"/>
      <c r="D39" s="32"/>
      <c r="E39" s="32"/>
      <c r="F39" s="32"/>
      <c r="G39" s="23"/>
      <c r="H39" s="23"/>
    </row>
    <row r="40" spans="1:13" ht="10" customHeight="1" x14ac:dyDescent="0.25">
      <c r="A40" s="99" t="s">
        <v>117</v>
      </c>
      <c r="B40" s="99"/>
      <c r="C40" s="99"/>
      <c r="D40" s="99"/>
      <c r="E40" s="32"/>
      <c r="F40" s="32"/>
      <c r="G40" s="23"/>
      <c r="H40" s="23"/>
    </row>
    <row r="41" spans="1:13" x14ac:dyDescent="0.25">
      <c r="A41" s="5"/>
      <c r="B41" s="5"/>
      <c r="C41" s="23"/>
      <c r="D41" s="32"/>
      <c r="E41" s="32"/>
      <c r="F41" s="32"/>
      <c r="G41" s="23"/>
      <c r="H41" s="23"/>
    </row>
    <row r="42" spans="1:13" x14ac:dyDescent="0.25">
      <c r="A42" s="5"/>
      <c r="B42" s="5"/>
      <c r="C42" s="23"/>
      <c r="D42" s="32"/>
      <c r="E42" s="32"/>
      <c r="F42" s="32"/>
      <c r="G42" s="23"/>
      <c r="H42" s="23"/>
    </row>
    <row r="43" spans="1:13" ht="10.5" x14ac:dyDescent="0.25">
      <c r="A43" s="5"/>
      <c r="B43" s="5"/>
      <c r="C43" s="23"/>
      <c r="D43" s="32"/>
      <c r="E43" s="32"/>
      <c r="F43" s="32"/>
      <c r="G43" s="23"/>
      <c r="H43" s="23"/>
      <c r="I43" s="33" t="s">
        <v>17</v>
      </c>
      <c r="J43" s="34"/>
      <c r="K43" s="34"/>
      <c r="L43" s="33"/>
      <c r="M43" s="35"/>
    </row>
    <row r="44" spans="1:13" x14ac:dyDescent="0.25">
      <c r="A44" s="5"/>
      <c r="B44" s="5"/>
      <c r="C44" s="23"/>
      <c r="D44" s="32"/>
      <c r="E44" s="32"/>
      <c r="F44" s="32"/>
      <c r="G44" s="23"/>
      <c r="H44" s="23"/>
      <c r="I44" s="4" t="s">
        <v>18</v>
      </c>
      <c r="J44" s="36"/>
      <c r="K44" s="4"/>
      <c r="L44" s="4"/>
    </row>
    <row r="45" spans="1:13" x14ac:dyDescent="0.25">
      <c r="A45" s="5"/>
      <c r="B45" s="5"/>
      <c r="C45" s="23"/>
      <c r="D45" s="32"/>
      <c r="E45" s="32"/>
      <c r="F45" s="32"/>
      <c r="G45" s="23"/>
      <c r="H45" s="23"/>
    </row>
    <row r="46" spans="1:13" x14ac:dyDescent="0.25">
      <c r="A46" s="5"/>
      <c r="B46" s="5"/>
      <c r="C46" s="23"/>
      <c r="D46" s="32"/>
      <c r="E46" s="32"/>
      <c r="F46" s="32"/>
      <c r="G46" s="23"/>
      <c r="H46" s="23"/>
    </row>
    <row r="50" spans="1:14" x14ac:dyDescent="0.25">
      <c r="D50" s="65"/>
      <c r="E50" s="65"/>
      <c r="F50" s="65"/>
    </row>
    <row r="53" spans="1:14" s="38" customFormat="1" ht="10.5" x14ac:dyDescent="0.25">
      <c r="A53" s="96" t="s">
        <v>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37"/>
    </row>
    <row r="54" spans="1:14" s="38" customFormat="1" ht="10.5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7"/>
    </row>
    <row r="55" spans="1:14" s="38" customFormat="1" x14ac:dyDescent="0.25">
      <c r="A55" s="97" t="s">
        <v>1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40"/>
    </row>
    <row r="56" spans="1:14" s="38" customFormat="1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</row>
    <row r="57" spans="1:14" s="38" customFormat="1" ht="21.65" customHeight="1" x14ac:dyDescent="0.25">
      <c r="A57" s="98" t="s">
        <v>72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41"/>
    </row>
    <row r="58" spans="1:14" s="38" customForma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s="38" customFormat="1" ht="10.25" customHeight="1" x14ac:dyDescent="0.25">
      <c r="A59" s="88" t="s">
        <v>2</v>
      </c>
      <c r="B59" s="88" t="s">
        <v>3</v>
      </c>
      <c r="C59" s="88" t="s">
        <v>4</v>
      </c>
      <c r="D59" s="88" t="s">
        <v>3</v>
      </c>
      <c r="E59" s="81" t="s">
        <v>5</v>
      </c>
      <c r="F59" s="81"/>
      <c r="G59" s="81"/>
      <c r="H59" s="81" t="s">
        <v>6</v>
      </c>
      <c r="I59" s="81" t="s">
        <v>7</v>
      </c>
      <c r="J59" s="87" t="s">
        <v>8</v>
      </c>
      <c r="K59" s="81" t="s">
        <v>9</v>
      </c>
      <c r="L59" s="81" t="s">
        <v>10</v>
      </c>
      <c r="M59" s="81" t="s">
        <v>11</v>
      </c>
      <c r="N59" s="42"/>
    </row>
    <row r="60" spans="1:14" s="38" customFormat="1" x14ac:dyDescent="0.25">
      <c r="A60" s="88"/>
      <c r="B60" s="88"/>
      <c r="C60" s="88"/>
      <c r="D60" s="88"/>
      <c r="E60" s="81"/>
      <c r="F60" s="81"/>
      <c r="G60" s="81"/>
      <c r="H60" s="81"/>
      <c r="I60" s="81"/>
      <c r="J60" s="87"/>
      <c r="K60" s="81"/>
      <c r="L60" s="81"/>
      <c r="M60" s="81"/>
      <c r="N60" s="43"/>
    </row>
    <row r="61" spans="1:14" ht="20" x14ac:dyDescent="0.25">
      <c r="A61" s="67">
        <v>13</v>
      </c>
      <c r="B61" s="68">
        <v>45421</v>
      </c>
      <c r="C61" s="69">
        <f>+A61</f>
        <v>13</v>
      </c>
      <c r="D61" s="68">
        <v>45427</v>
      </c>
      <c r="E61" s="69">
        <v>2.1</v>
      </c>
      <c r="F61" s="70" t="s">
        <v>44</v>
      </c>
      <c r="G61" s="70" t="s">
        <v>45</v>
      </c>
      <c r="H61" s="71">
        <v>9984000</v>
      </c>
      <c r="I61" s="72" t="s">
        <v>36</v>
      </c>
      <c r="J61" s="72">
        <v>5831520</v>
      </c>
      <c r="K61" s="73">
        <v>28</v>
      </c>
      <c r="L61" s="72" t="s">
        <v>25</v>
      </c>
      <c r="M61" s="64">
        <v>9984000</v>
      </c>
      <c r="N61" s="66">
        <f>+H61-M61</f>
        <v>0</v>
      </c>
    </row>
    <row r="62" spans="1:14" ht="30" x14ac:dyDescent="0.25">
      <c r="A62" s="9">
        <v>14</v>
      </c>
      <c r="B62" s="10">
        <v>45421</v>
      </c>
      <c r="C62" s="11">
        <f>+A62</f>
        <v>14</v>
      </c>
      <c r="D62" s="10">
        <v>45427</v>
      </c>
      <c r="E62" s="11">
        <v>2.1</v>
      </c>
      <c r="F62" s="63" t="s">
        <v>46</v>
      </c>
      <c r="G62" s="63" t="s">
        <v>47</v>
      </c>
      <c r="H62" s="13">
        <v>24995850</v>
      </c>
      <c r="I62" s="12" t="s">
        <v>37</v>
      </c>
      <c r="J62" s="12">
        <v>1110060917</v>
      </c>
      <c r="K62" s="14">
        <v>29</v>
      </c>
      <c r="L62" s="12" t="s">
        <v>26</v>
      </c>
      <c r="M62" s="64">
        <v>24995850</v>
      </c>
      <c r="N62" s="66">
        <f t="shared" ref="N62" si="4">+H62-M62</f>
        <v>0</v>
      </c>
    </row>
    <row r="63" spans="1:14" ht="20" x14ac:dyDescent="0.25">
      <c r="A63" s="9">
        <v>9</v>
      </c>
      <c r="B63" s="10">
        <v>45404</v>
      </c>
      <c r="C63" s="11">
        <f t="shared" ref="C63:C66" si="5">+A63</f>
        <v>9</v>
      </c>
      <c r="D63" s="10">
        <v>45405</v>
      </c>
      <c r="E63" s="11">
        <v>2.1</v>
      </c>
      <c r="F63" s="63" t="s">
        <v>48</v>
      </c>
      <c r="G63" s="63" t="s">
        <v>49</v>
      </c>
      <c r="H63" s="13">
        <v>8500000</v>
      </c>
      <c r="I63" s="12" t="s">
        <v>38</v>
      </c>
      <c r="J63" s="12">
        <v>52009479</v>
      </c>
      <c r="K63" s="14">
        <v>30</v>
      </c>
      <c r="L63" s="12" t="s">
        <v>27</v>
      </c>
      <c r="M63" s="64">
        <v>1500000</v>
      </c>
      <c r="N63" s="66"/>
    </row>
    <row r="64" spans="1:14" ht="18" x14ac:dyDescent="0.25">
      <c r="A64" s="9">
        <v>10</v>
      </c>
      <c r="B64" s="10">
        <v>45404</v>
      </c>
      <c r="C64" s="11">
        <f t="shared" si="5"/>
        <v>10</v>
      </c>
      <c r="D64" s="10">
        <v>45407</v>
      </c>
      <c r="E64" s="11">
        <v>2.1</v>
      </c>
      <c r="F64" s="63" t="s">
        <v>48</v>
      </c>
      <c r="G64" s="63" t="s">
        <v>49</v>
      </c>
      <c r="H64" s="13">
        <v>8500000</v>
      </c>
      <c r="I64" s="63" t="s">
        <v>39</v>
      </c>
      <c r="J64" s="64">
        <v>5833669</v>
      </c>
      <c r="K64" s="14">
        <v>31</v>
      </c>
      <c r="L64" s="63" t="s">
        <v>28</v>
      </c>
      <c r="M64" s="64">
        <v>1500000</v>
      </c>
      <c r="N64" s="66"/>
    </row>
    <row r="65" spans="1:14" ht="30" x14ac:dyDescent="0.25">
      <c r="A65" s="9">
        <v>12</v>
      </c>
      <c r="B65" s="10">
        <v>45421</v>
      </c>
      <c r="C65" s="11">
        <f t="shared" si="5"/>
        <v>12</v>
      </c>
      <c r="D65" s="10">
        <v>45397</v>
      </c>
      <c r="E65" s="11">
        <v>2.1</v>
      </c>
      <c r="F65" s="11" t="s">
        <v>50</v>
      </c>
      <c r="G65" s="12" t="s">
        <v>51</v>
      </c>
      <c r="H65" s="13">
        <v>11000000</v>
      </c>
      <c r="I65" s="12" t="s">
        <v>40</v>
      </c>
      <c r="J65" s="12">
        <v>1110600129</v>
      </c>
      <c r="K65" s="14">
        <v>32</v>
      </c>
      <c r="L65" s="12" t="s">
        <v>29</v>
      </c>
      <c r="M65" s="64">
        <v>3500000</v>
      </c>
      <c r="N65" s="66"/>
    </row>
    <row r="66" spans="1:14" ht="30" x14ac:dyDescent="0.25">
      <c r="A66" s="9">
        <v>18</v>
      </c>
      <c r="B66" s="10">
        <v>45439</v>
      </c>
      <c r="C66" s="11">
        <f t="shared" si="5"/>
        <v>18</v>
      </c>
      <c r="D66" s="10">
        <v>45442</v>
      </c>
      <c r="E66" s="11">
        <v>2.1</v>
      </c>
      <c r="F66" s="11" t="s">
        <v>52</v>
      </c>
      <c r="G66" s="12" t="s">
        <v>53</v>
      </c>
      <c r="H66" s="13">
        <v>5500000</v>
      </c>
      <c r="I66" s="12" t="s">
        <v>41</v>
      </c>
      <c r="J66" s="12">
        <v>93398872</v>
      </c>
      <c r="K66" s="14">
        <v>34</v>
      </c>
      <c r="L66" s="12" t="s">
        <v>30</v>
      </c>
      <c r="M66" s="64">
        <v>2750000</v>
      </c>
      <c r="N66" s="66"/>
    </row>
    <row r="67" spans="1:14" ht="30" x14ac:dyDescent="0.25">
      <c r="A67" s="9">
        <v>8</v>
      </c>
      <c r="B67" s="10">
        <v>45404</v>
      </c>
      <c r="C67" s="11">
        <f t="shared" ref="C67" si="6">+A67</f>
        <v>8</v>
      </c>
      <c r="D67" s="10">
        <v>45405</v>
      </c>
      <c r="E67" s="11">
        <v>2.1</v>
      </c>
      <c r="F67" s="63" t="s">
        <v>48</v>
      </c>
      <c r="G67" s="63" t="s">
        <v>49</v>
      </c>
      <c r="H67" s="13">
        <v>7000000</v>
      </c>
      <c r="I67" s="12" t="s">
        <v>42</v>
      </c>
      <c r="J67" s="12">
        <v>65731205</v>
      </c>
      <c r="K67" s="14">
        <v>40</v>
      </c>
      <c r="L67" s="12" t="s">
        <v>31</v>
      </c>
      <c r="M67" s="64">
        <v>2000000</v>
      </c>
      <c r="N67" s="66"/>
    </row>
    <row r="68" spans="1:14" ht="20" x14ac:dyDescent="0.25">
      <c r="A68" s="9">
        <v>9</v>
      </c>
      <c r="B68" s="10">
        <v>45404</v>
      </c>
      <c r="C68" s="11">
        <f t="shared" ref="C68:C70" si="7">+A68</f>
        <v>9</v>
      </c>
      <c r="D68" s="10">
        <v>45405</v>
      </c>
      <c r="E68" s="11">
        <v>2.1</v>
      </c>
      <c r="F68" s="63" t="s">
        <v>48</v>
      </c>
      <c r="G68" s="63" t="s">
        <v>49</v>
      </c>
      <c r="H68" s="13"/>
      <c r="I68" s="12" t="s">
        <v>38</v>
      </c>
      <c r="J68" s="12">
        <v>52009479</v>
      </c>
      <c r="K68" s="14">
        <v>42</v>
      </c>
      <c r="L68" s="12" t="s">
        <v>32</v>
      </c>
      <c r="M68" s="64">
        <v>1000000</v>
      </c>
      <c r="N68" s="66"/>
    </row>
    <row r="69" spans="1:14" ht="20" x14ac:dyDescent="0.25">
      <c r="A69" s="9">
        <v>10</v>
      </c>
      <c r="B69" s="10">
        <v>45404</v>
      </c>
      <c r="C69" s="11">
        <f t="shared" si="7"/>
        <v>10</v>
      </c>
      <c r="D69" s="10">
        <v>45407</v>
      </c>
      <c r="E69" s="11">
        <v>2.1</v>
      </c>
      <c r="F69" s="63" t="s">
        <v>48</v>
      </c>
      <c r="G69" s="63" t="s">
        <v>49</v>
      </c>
      <c r="H69" s="13"/>
      <c r="I69" s="63" t="s">
        <v>39</v>
      </c>
      <c r="J69" s="12">
        <v>5833669</v>
      </c>
      <c r="K69" s="14">
        <v>43</v>
      </c>
      <c r="L69" s="12" t="s">
        <v>33</v>
      </c>
      <c r="M69" s="64">
        <v>1000000</v>
      </c>
      <c r="N69" s="66"/>
    </row>
    <row r="70" spans="1:14" ht="20" x14ac:dyDescent="0.25">
      <c r="A70" s="9">
        <v>19</v>
      </c>
      <c r="B70" s="10">
        <v>45439</v>
      </c>
      <c r="C70" s="11">
        <f t="shared" si="7"/>
        <v>19</v>
      </c>
      <c r="D70" s="10">
        <v>45442</v>
      </c>
      <c r="E70" s="11">
        <v>2.1</v>
      </c>
      <c r="F70" s="11" t="s">
        <v>54</v>
      </c>
      <c r="G70" s="12" t="s">
        <v>55</v>
      </c>
      <c r="H70" s="13">
        <v>4923050</v>
      </c>
      <c r="I70" s="12" t="s">
        <v>43</v>
      </c>
      <c r="J70" s="12">
        <v>14137505</v>
      </c>
      <c r="K70" s="14">
        <v>45</v>
      </c>
      <c r="L70" s="12" t="s">
        <v>34</v>
      </c>
      <c r="M70" s="64">
        <v>4923050</v>
      </c>
      <c r="N70" s="66"/>
    </row>
    <row r="71" spans="1:14" ht="30" x14ac:dyDescent="0.25">
      <c r="A71" s="9">
        <v>12</v>
      </c>
      <c r="B71" s="10">
        <v>45421</v>
      </c>
      <c r="C71" s="11">
        <f t="shared" ref="C71:C74" si="8">+A71</f>
        <v>12</v>
      </c>
      <c r="D71" s="10">
        <v>45397</v>
      </c>
      <c r="E71" s="11">
        <v>2.1</v>
      </c>
      <c r="F71" s="11" t="s">
        <v>50</v>
      </c>
      <c r="G71" s="12" t="s">
        <v>51</v>
      </c>
      <c r="H71" s="13"/>
      <c r="I71" s="12" t="s">
        <v>40</v>
      </c>
      <c r="J71" s="12">
        <v>1110600129</v>
      </c>
      <c r="K71" s="14">
        <v>52</v>
      </c>
      <c r="L71" s="12" t="s">
        <v>35</v>
      </c>
      <c r="M71" s="64">
        <v>2200000</v>
      </c>
      <c r="N71" s="66"/>
    </row>
    <row r="72" spans="1:14" ht="20" x14ac:dyDescent="0.25">
      <c r="A72" s="9">
        <v>9</v>
      </c>
      <c r="B72" s="10">
        <v>45404</v>
      </c>
      <c r="C72" s="11">
        <f t="shared" si="8"/>
        <v>9</v>
      </c>
      <c r="D72" s="10">
        <v>45405</v>
      </c>
      <c r="E72" s="11">
        <v>2.1</v>
      </c>
      <c r="F72" s="63" t="s">
        <v>48</v>
      </c>
      <c r="G72" s="63" t="s">
        <v>49</v>
      </c>
      <c r="H72" s="13"/>
      <c r="I72" s="12" t="s">
        <v>38</v>
      </c>
      <c r="J72" s="12">
        <v>52009479</v>
      </c>
      <c r="K72" s="14">
        <v>53</v>
      </c>
      <c r="L72" s="12" t="s">
        <v>32</v>
      </c>
      <c r="M72" s="64">
        <v>2000000</v>
      </c>
      <c r="N72" s="66"/>
    </row>
    <row r="73" spans="1:14" ht="18" x14ac:dyDescent="0.25">
      <c r="A73" s="9">
        <v>10</v>
      </c>
      <c r="B73" s="10">
        <v>45404</v>
      </c>
      <c r="C73" s="11">
        <f t="shared" si="8"/>
        <v>10</v>
      </c>
      <c r="D73" s="10">
        <v>45407</v>
      </c>
      <c r="E73" s="11">
        <v>2.1</v>
      </c>
      <c r="F73" s="63" t="s">
        <v>48</v>
      </c>
      <c r="G73" s="63" t="s">
        <v>49</v>
      </c>
      <c r="H73" s="13"/>
      <c r="I73" s="63" t="s">
        <v>39</v>
      </c>
      <c r="J73" s="64">
        <v>5833669</v>
      </c>
      <c r="K73" s="14">
        <v>54</v>
      </c>
      <c r="L73" s="63" t="s">
        <v>33</v>
      </c>
      <c r="M73" s="64">
        <v>1000000</v>
      </c>
      <c r="N73" s="66"/>
    </row>
    <row r="74" spans="1:14" ht="27" x14ac:dyDescent="0.25">
      <c r="A74" s="9">
        <v>18</v>
      </c>
      <c r="B74" s="10">
        <v>45439</v>
      </c>
      <c r="C74" s="11">
        <f t="shared" si="8"/>
        <v>18</v>
      </c>
      <c r="D74" s="10">
        <v>45442</v>
      </c>
      <c r="E74" s="11">
        <v>2.1</v>
      </c>
      <c r="F74" s="11" t="s">
        <v>52</v>
      </c>
      <c r="G74" s="12" t="s">
        <v>53</v>
      </c>
      <c r="H74" s="13"/>
      <c r="I74" s="12" t="s">
        <v>41</v>
      </c>
      <c r="J74" s="12">
        <v>93398872</v>
      </c>
      <c r="K74" s="14">
        <v>55</v>
      </c>
      <c r="L74" s="63" t="s">
        <v>56</v>
      </c>
      <c r="M74" s="64">
        <v>2750000</v>
      </c>
      <c r="N74" s="66"/>
    </row>
    <row r="75" spans="1:14" ht="20" x14ac:dyDescent="0.25">
      <c r="A75" s="9">
        <v>12</v>
      </c>
      <c r="B75" s="10">
        <v>45421</v>
      </c>
      <c r="C75" s="11">
        <f t="shared" ref="C75:C76" si="9">+A75</f>
        <v>12</v>
      </c>
      <c r="D75" s="10">
        <v>45397</v>
      </c>
      <c r="E75" s="11">
        <v>2.1</v>
      </c>
      <c r="F75" s="11" t="s">
        <v>50</v>
      </c>
      <c r="G75" s="12" t="s">
        <v>51</v>
      </c>
      <c r="H75" s="13"/>
      <c r="I75" s="12" t="s">
        <v>40</v>
      </c>
      <c r="J75" s="12">
        <v>1110600129</v>
      </c>
      <c r="K75" s="14">
        <v>57</v>
      </c>
      <c r="L75" s="63" t="s">
        <v>35</v>
      </c>
      <c r="M75" s="64">
        <v>1200000</v>
      </c>
      <c r="N75" s="66"/>
    </row>
    <row r="76" spans="1:14" ht="18" x14ac:dyDescent="0.25">
      <c r="A76" s="9">
        <v>10</v>
      </c>
      <c r="B76" s="10">
        <v>45404</v>
      </c>
      <c r="C76" s="11">
        <f t="shared" si="9"/>
        <v>10</v>
      </c>
      <c r="D76" s="10">
        <v>45407</v>
      </c>
      <c r="E76" s="11">
        <v>2.1</v>
      </c>
      <c r="F76" s="63" t="s">
        <v>48</v>
      </c>
      <c r="G76" s="63" t="s">
        <v>49</v>
      </c>
      <c r="H76" s="13"/>
      <c r="I76" s="63" t="s">
        <v>39</v>
      </c>
      <c r="J76" s="64">
        <v>5833669</v>
      </c>
      <c r="K76" s="14">
        <v>60</v>
      </c>
      <c r="L76" s="63" t="s">
        <v>57</v>
      </c>
      <c r="M76" s="64">
        <v>1000000</v>
      </c>
      <c r="N76" s="66"/>
    </row>
    <row r="77" spans="1:14" ht="20" x14ac:dyDescent="0.25">
      <c r="A77" s="9">
        <v>12</v>
      </c>
      <c r="B77" s="10">
        <v>45421</v>
      </c>
      <c r="C77" s="11">
        <f t="shared" ref="C77:C79" si="10">+A77</f>
        <v>12</v>
      </c>
      <c r="D77" s="10">
        <v>45397</v>
      </c>
      <c r="E77" s="11">
        <v>2.1</v>
      </c>
      <c r="F77" s="11" t="s">
        <v>50</v>
      </c>
      <c r="G77" s="12" t="s">
        <v>51</v>
      </c>
      <c r="H77" s="13"/>
      <c r="I77" s="12" t="s">
        <v>40</v>
      </c>
      <c r="J77" s="12">
        <v>1110600129</v>
      </c>
      <c r="K77" s="14">
        <v>61</v>
      </c>
      <c r="L77" s="63" t="s">
        <v>58</v>
      </c>
      <c r="M77" s="64">
        <v>1500000</v>
      </c>
      <c r="N77" s="66"/>
    </row>
    <row r="78" spans="1:14" ht="18" x14ac:dyDescent="0.25">
      <c r="A78" s="9">
        <v>10</v>
      </c>
      <c r="B78" s="10">
        <v>45404</v>
      </c>
      <c r="C78" s="11">
        <f t="shared" si="10"/>
        <v>10</v>
      </c>
      <c r="D78" s="10">
        <v>45407</v>
      </c>
      <c r="E78" s="11">
        <v>2.1</v>
      </c>
      <c r="F78" s="63" t="s">
        <v>48</v>
      </c>
      <c r="G78" s="63" t="s">
        <v>49</v>
      </c>
      <c r="H78" s="13"/>
      <c r="I78" s="63" t="s">
        <v>39</v>
      </c>
      <c r="J78" s="64">
        <v>5833669</v>
      </c>
      <c r="K78" s="14">
        <v>69</v>
      </c>
      <c r="L78" s="63" t="s">
        <v>59</v>
      </c>
      <c r="M78" s="64">
        <v>1000000</v>
      </c>
      <c r="N78" s="66"/>
    </row>
    <row r="79" spans="1:14" ht="20" x14ac:dyDescent="0.25">
      <c r="A79" s="9">
        <v>9</v>
      </c>
      <c r="B79" s="10">
        <v>45404</v>
      </c>
      <c r="C79" s="11">
        <f t="shared" si="10"/>
        <v>9</v>
      </c>
      <c r="D79" s="10">
        <v>45405</v>
      </c>
      <c r="E79" s="11">
        <v>2.1</v>
      </c>
      <c r="F79" s="63" t="s">
        <v>48</v>
      </c>
      <c r="G79" s="63" t="s">
        <v>49</v>
      </c>
      <c r="H79" s="13"/>
      <c r="I79" s="12" t="s">
        <v>38</v>
      </c>
      <c r="J79" s="12">
        <v>52009479</v>
      </c>
      <c r="K79" s="14">
        <v>70</v>
      </c>
      <c r="L79" s="63" t="s">
        <v>60</v>
      </c>
      <c r="M79" s="64">
        <v>1000000</v>
      </c>
      <c r="N79" s="66"/>
    </row>
    <row r="80" spans="1:14" ht="18" x14ac:dyDescent="0.25">
      <c r="A80" s="9">
        <v>12</v>
      </c>
      <c r="B80" s="10">
        <v>45421</v>
      </c>
      <c r="C80" s="11">
        <f t="shared" ref="C80:C81" si="11">+A80</f>
        <v>12</v>
      </c>
      <c r="D80" s="10">
        <v>45397</v>
      </c>
      <c r="E80" s="11">
        <v>2.1</v>
      </c>
      <c r="F80" s="11" t="s">
        <v>50</v>
      </c>
      <c r="G80" s="12" t="s">
        <v>51</v>
      </c>
      <c r="H80" s="13"/>
      <c r="I80" s="63" t="s">
        <v>40</v>
      </c>
      <c r="J80" s="64">
        <v>1110600129</v>
      </c>
      <c r="K80" s="14">
        <v>75</v>
      </c>
      <c r="L80" s="63" t="s">
        <v>73</v>
      </c>
      <c r="M80" s="64">
        <v>1400000</v>
      </c>
      <c r="N80" s="66"/>
    </row>
    <row r="81" spans="1:14" ht="18" x14ac:dyDescent="0.25">
      <c r="A81" s="9">
        <v>25</v>
      </c>
      <c r="B81" s="10">
        <v>45512</v>
      </c>
      <c r="C81" s="11">
        <f t="shared" si="11"/>
        <v>25</v>
      </c>
      <c r="D81" s="10">
        <v>45517</v>
      </c>
      <c r="E81" s="11">
        <v>2.1</v>
      </c>
      <c r="F81" s="11" t="s">
        <v>50</v>
      </c>
      <c r="G81" s="12" t="s">
        <v>51</v>
      </c>
      <c r="H81" s="13">
        <v>5000000</v>
      </c>
      <c r="I81" s="63" t="s">
        <v>43</v>
      </c>
      <c r="J81" s="64">
        <v>14137505</v>
      </c>
      <c r="K81" s="14">
        <v>76</v>
      </c>
      <c r="L81" s="63" t="s">
        <v>74</v>
      </c>
      <c r="M81" s="64">
        <v>3000000</v>
      </c>
      <c r="N81" s="8"/>
    </row>
    <row r="82" spans="1:14" ht="18" x14ac:dyDescent="0.25">
      <c r="A82" s="9">
        <v>10</v>
      </c>
      <c r="B82" s="10">
        <v>45404</v>
      </c>
      <c r="C82" s="11">
        <f t="shared" ref="C82:C86" si="12">+A82</f>
        <v>10</v>
      </c>
      <c r="D82" s="10">
        <v>45407</v>
      </c>
      <c r="E82" s="11">
        <v>2.1</v>
      </c>
      <c r="F82" s="63" t="s">
        <v>48</v>
      </c>
      <c r="G82" s="63" t="s">
        <v>49</v>
      </c>
      <c r="H82" s="13"/>
      <c r="I82" s="63" t="s">
        <v>39</v>
      </c>
      <c r="J82" s="64">
        <v>5833669</v>
      </c>
      <c r="K82" s="14">
        <v>77</v>
      </c>
      <c r="L82" s="63" t="s">
        <v>75</v>
      </c>
      <c r="M82" s="64">
        <v>1000000</v>
      </c>
      <c r="N82" s="8"/>
    </row>
    <row r="83" spans="1:14" ht="18" x14ac:dyDescent="0.25">
      <c r="A83" s="9">
        <v>9</v>
      </c>
      <c r="B83" s="10">
        <v>45404</v>
      </c>
      <c r="C83" s="11">
        <f t="shared" si="12"/>
        <v>9</v>
      </c>
      <c r="D83" s="10">
        <v>45405</v>
      </c>
      <c r="E83" s="11">
        <v>2.1</v>
      </c>
      <c r="F83" s="63" t="s">
        <v>48</v>
      </c>
      <c r="G83" s="63" t="s">
        <v>49</v>
      </c>
      <c r="H83" s="13"/>
      <c r="I83" s="63" t="s">
        <v>38</v>
      </c>
      <c r="J83" s="64">
        <v>52009479</v>
      </c>
      <c r="K83" s="14">
        <v>78</v>
      </c>
      <c r="L83" s="63" t="s">
        <v>76</v>
      </c>
      <c r="M83" s="64">
        <v>1000000</v>
      </c>
      <c r="N83" s="8"/>
    </row>
    <row r="84" spans="1:14" ht="18" x14ac:dyDescent="0.25">
      <c r="A84" s="9">
        <v>12</v>
      </c>
      <c r="B84" s="10">
        <v>45421</v>
      </c>
      <c r="C84" s="11">
        <f t="shared" si="12"/>
        <v>12</v>
      </c>
      <c r="D84" s="10">
        <v>45397</v>
      </c>
      <c r="E84" s="11">
        <v>2.1</v>
      </c>
      <c r="F84" s="11" t="s">
        <v>50</v>
      </c>
      <c r="G84" s="12" t="s">
        <v>51</v>
      </c>
      <c r="H84" s="13"/>
      <c r="I84" s="63" t="s">
        <v>40</v>
      </c>
      <c r="J84" s="64">
        <v>1110600129</v>
      </c>
      <c r="K84" s="14">
        <v>85</v>
      </c>
      <c r="L84" s="63" t="s">
        <v>77</v>
      </c>
      <c r="M84" s="64">
        <v>1200000</v>
      </c>
      <c r="N84" s="8"/>
    </row>
    <row r="85" spans="1:14" ht="18" x14ac:dyDescent="0.25">
      <c r="A85" s="9">
        <v>8</v>
      </c>
      <c r="B85" s="10">
        <v>45404</v>
      </c>
      <c r="C85" s="11">
        <f t="shared" si="12"/>
        <v>8</v>
      </c>
      <c r="D85" s="10">
        <v>45405</v>
      </c>
      <c r="E85" s="11">
        <v>2.1</v>
      </c>
      <c r="F85" s="63" t="s">
        <v>48</v>
      </c>
      <c r="G85" s="63" t="s">
        <v>49</v>
      </c>
      <c r="H85" s="13"/>
      <c r="I85" s="63" t="s">
        <v>42</v>
      </c>
      <c r="J85" s="64">
        <v>65731205</v>
      </c>
      <c r="K85" s="14">
        <v>93</v>
      </c>
      <c r="L85" s="63" t="s">
        <v>78</v>
      </c>
      <c r="M85" s="64">
        <v>5000000</v>
      </c>
      <c r="N85" s="8"/>
    </row>
    <row r="86" spans="1:14" ht="18" x14ac:dyDescent="0.25">
      <c r="A86" s="9">
        <v>25</v>
      </c>
      <c r="B86" s="10">
        <v>45512</v>
      </c>
      <c r="C86" s="11">
        <f t="shared" si="12"/>
        <v>25</v>
      </c>
      <c r="D86" s="10">
        <v>45517</v>
      </c>
      <c r="E86" s="11">
        <v>2.1</v>
      </c>
      <c r="F86" s="11" t="s">
        <v>50</v>
      </c>
      <c r="G86" s="12" t="s">
        <v>51</v>
      </c>
      <c r="H86" s="13"/>
      <c r="I86" s="63" t="s">
        <v>43</v>
      </c>
      <c r="J86" s="64">
        <v>14137505</v>
      </c>
      <c r="K86" s="14">
        <v>94</v>
      </c>
      <c r="L86" s="63" t="s">
        <v>79</v>
      </c>
      <c r="M86" s="64">
        <v>1500000</v>
      </c>
      <c r="N86" s="8"/>
    </row>
    <row r="87" spans="1:14" ht="18" x14ac:dyDescent="0.25">
      <c r="A87" s="9">
        <v>9</v>
      </c>
      <c r="B87" s="10">
        <v>45404</v>
      </c>
      <c r="C87" s="11">
        <f t="shared" ref="C87:C89" si="13">+A87</f>
        <v>9</v>
      </c>
      <c r="D87" s="10">
        <v>45405</v>
      </c>
      <c r="E87" s="11">
        <v>2.1</v>
      </c>
      <c r="F87" s="63" t="s">
        <v>48</v>
      </c>
      <c r="G87" s="63" t="s">
        <v>49</v>
      </c>
      <c r="H87" s="13"/>
      <c r="I87" s="63" t="s">
        <v>38</v>
      </c>
      <c r="J87" s="64">
        <v>52009479</v>
      </c>
      <c r="K87" s="14">
        <v>95</v>
      </c>
      <c r="L87" s="63" t="s">
        <v>80</v>
      </c>
      <c r="M87" s="64">
        <v>1000000</v>
      </c>
      <c r="N87" s="8"/>
    </row>
    <row r="88" spans="1:14" ht="36" x14ac:dyDescent="0.25">
      <c r="A88" s="9">
        <v>33</v>
      </c>
      <c r="B88" s="10">
        <v>45608</v>
      </c>
      <c r="C88" s="11">
        <f t="shared" si="13"/>
        <v>33</v>
      </c>
      <c r="D88" s="10">
        <v>45611</v>
      </c>
      <c r="E88" s="11">
        <v>2.1</v>
      </c>
      <c r="F88" s="63" t="s">
        <v>44</v>
      </c>
      <c r="G88" s="63" t="s">
        <v>45</v>
      </c>
      <c r="H88" s="76">
        <v>92950</v>
      </c>
      <c r="I88" s="63" t="s">
        <v>43</v>
      </c>
      <c r="J88" s="64">
        <v>14137505</v>
      </c>
      <c r="K88" s="14">
        <v>96</v>
      </c>
      <c r="L88" s="63" t="s">
        <v>114</v>
      </c>
      <c r="M88" s="76">
        <v>92950</v>
      </c>
      <c r="N88" s="8"/>
    </row>
    <row r="89" spans="1:14" ht="18" x14ac:dyDescent="0.25">
      <c r="A89" s="9">
        <v>30</v>
      </c>
      <c r="B89" s="10">
        <v>45597</v>
      </c>
      <c r="C89" s="11">
        <f t="shared" si="13"/>
        <v>30</v>
      </c>
      <c r="D89" s="10">
        <v>45597</v>
      </c>
      <c r="E89" s="11">
        <v>2.1</v>
      </c>
      <c r="F89" s="63" t="s">
        <v>48</v>
      </c>
      <c r="G89" s="63" t="s">
        <v>49</v>
      </c>
      <c r="H89" s="13">
        <v>1500000</v>
      </c>
      <c r="I89" s="63" t="s">
        <v>42</v>
      </c>
      <c r="J89" s="64">
        <v>65731205</v>
      </c>
      <c r="K89" s="14">
        <v>99</v>
      </c>
      <c r="L89" s="63" t="s">
        <v>81</v>
      </c>
      <c r="M89" s="64">
        <v>1500000</v>
      </c>
      <c r="N89" s="8"/>
    </row>
    <row r="90" spans="1:14" ht="18" x14ac:dyDescent="0.25">
      <c r="A90" s="9">
        <v>9</v>
      </c>
      <c r="B90" s="10">
        <v>45404</v>
      </c>
      <c r="C90" s="11">
        <f t="shared" ref="C90:C92" si="14">+A90</f>
        <v>9</v>
      </c>
      <c r="D90" s="10">
        <v>45405</v>
      </c>
      <c r="E90" s="11">
        <v>2.1</v>
      </c>
      <c r="F90" s="63" t="s">
        <v>48</v>
      </c>
      <c r="G90" s="63" t="s">
        <v>49</v>
      </c>
      <c r="H90" s="13"/>
      <c r="I90" s="63" t="s">
        <v>38</v>
      </c>
      <c r="J90" s="64">
        <v>52009479</v>
      </c>
      <c r="K90" s="14">
        <v>100</v>
      </c>
      <c r="L90" s="63" t="s">
        <v>82</v>
      </c>
      <c r="M90" s="64">
        <v>1000000</v>
      </c>
      <c r="N90" s="8"/>
    </row>
    <row r="91" spans="1:14" ht="18" x14ac:dyDescent="0.25">
      <c r="A91" s="9">
        <v>25</v>
      </c>
      <c r="B91" s="10">
        <v>45512</v>
      </c>
      <c r="C91" s="11">
        <f t="shared" si="14"/>
        <v>25</v>
      </c>
      <c r="D91" s="10">
        <v>45517</v>
      </c>
      <c r="E91" s="11">
        <v>2.1</v>
      </c>
      <c r="F91" s="11" t="s">
        <v>50</v>
      </c>
      <c r="G91" s="12" t="s">
        <v>51</v>
      </c>
      <c r="H91" s="13"/>
      <c r="I91" s="63" t="s">
        <v>43</v>
      </c>
      <c r="J91" s="64">
        <v>14137505</v>
      </c>
      <c r="K91" s="14">
        <v>102</v>
      </c>
      <c r="L91" s="63" t="s">
        <v>92</v>
      </c>
      <c r="M91" s="64">
        <v>500000</v>
      </c>
      <c r="N91" s="8"/>
    </row>
    <row r="92" spans="1:14" ht="27" x14ac:dyDescent="0.25">
      <c r="A92" s="9">
        <v>21</v>
      </c>
      <c r="B92" s="10">
        <v>45448</v>
      </c>
      <c r="C92" s="11">
        <f t="shared" si="14"/>
        <v>21</v>
      </c>
      <c r="D92" s="10">
        <v>45454</v>
      </c>
      <c r="E92" s="11">
        <v>2.1</v>
      </c>
      <c r="F92" s="11" t="s">
        <v>87</v>
      </c>
      <c r="G92" s="12" t="s">
        <v>86</v>
      </c>
      <c r="H92" s="13">
        <v>13000000</v>
      </c>
      <c r="I92" s="12" t="s">
        <v>88</v>
      </c>
      <c r="J92" s="12">
        <v>1110457446</v>
      </c>
      <c r="K92" s="14">
        <v>104</v>
      </c>
      <c r="L92" s="63" t="s">
        <v>83</v>
      </c>
      <c r="M92" s="64">
        <v>13000000</v>
      </c>
      <c r="N92" s="8"/>
    </row>
    <row r="93" spans="1:14" ht="18" x14ac:dyDescent="0.25">
      <c r="A93" s="9">
        <v>10</v>
      </c>
      <c r="B93" s="10">
        <v>45404</v>
      </c>
      <c r="C93" s="11">
        <f t="shared" ref="C93:C94" si="15">+A93</f>
        <v>10</v>
      </c>
      <c r="D93" s="10">
        <v>45407</v>
      </c>
      <c r="E93" s="11">
        <v>2.1</v>
      </c>
      <c r="F93" s="63" t="s">
        <v>48</v>
      </c>
      <c r="G93" s="63" t="s">
        <v>49</v>
      </c>
      <c r="H93" s="13"/>
      <c r="I93" s="63" t="s">
        <v>39</v>
      </c>
      <c r="J93" s="64">
        <v>5833669</v>
      </c>
      <c r="K93" s="14">
        <v>106</v>
      </c>
      <c r="L93" s="63" t="s">
        <v>84</v>
      </c>
      <c r="M93" s="64">
        <v>2000000</v>
      </c>
      <c r="N93" s="8"/>
    </row>
    <row r="94" spans="1:14" ht="10" customHeight="1" x14ac:dyDescent="0.25">
      <c r="A94" s="9">
        <v>37</v>
      </c>
      <c r="B94" s="10">
        <v>45656</v>
      </c>
      <c r="C94" s="11">
        <f t="shared" si="15"/>
        <v>37</v>
      </c>
      <c r="D94" s="10">
        <v>45656</v>
      </c>
      <c r="E94" s="11">
        <v>2.1</v>
      </c>
      <c r="F94" s="11" t="s">
        <v>90</v>
      </c>
      <c r="G94" s="12" t="s">
        <v>89</v>
      </c>
      <c r="H94" s="64">
        <v>1103294</v>
      </c>
      <c r="I94" s="12" t="s">
        <v>91</v>
      </c>
      <c r="J94" s="12">
        <v>860002964</v>
      </c>
      <c r="K94" s="14">
        <v>113</v>
      </c>
      <c r="L94" s="63" t="s">
        <v>85</v>
      </c>
      <c r="M94" s="64">
        <v>1103294</v>
      </c>
      <c r="N94" s="8"/>
    </row>
    <row r="95" spans="1:14" x14ac:dyDescent="0.25">
      <c r="A95" s="9"/>
      <c r="B95" s="10"/>
      <c r="C95" s="11"/>
      <c r="D95" s="10"/>
      <c r="E95" s="11"/>
      <c r="F95" s="11"/>
      <c r="G95" s="12"/>
      <c r="H95" s="13"/>
      <c r="I95" s="12"/>
      <c r="J95" s="12"/>
      <c r="K95" s="14"/>
      <c r="L95" s="12"/>
      <c r="M95" s="64"/>
      <c r="N95" s="8"/>
    </row>
    <row r="96" spans="1:14" s="38" customFormat="1" ht="11" thickBot="1" x14ac:dyDescent="0.3">
      <c r="A96" s="82" t="s">
        <v>12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44">
        <f>SUM(M61:M95)</f>
        <v>101099144</v>
      </c>
      <c r="N96" s="16"/>
    </row>
    <row r="97" spans="1:13" s="38" customFormat="1" x14ac:dyDescent="0.25">
      <c r="A97" s="84" t="s">
        <v>13</v>
      </c>
      <c r="B97" s="85"/>
      <c r="C97" s="85"/>
      <c r="D97" s="85"/>
      <c r="E97" s="45"/>
      <c r="F97" s="86" t="s">
        <v>20</v>
      </c>
      <c r="G97" s="86"/>
      <c r="H97" s="46">
        <v>101512156</v>
      </c>
      <c r="I97" s="41"/>
      <c r="J97" s="47"/>
      <c r="K97" s="48"/>
      <c r="L97" s="48"/>
      <c r="M97" s="48"/>
    </row>
    <row r="98" spans="1:13" s="38" customFormat="1" x14ac:dyDescent="0.25">
      <c r="A98" s="77" t="s">
        <v>13</v>
      </c>
      <c r="B98" s="78"/>
      <c r="C98" s="78"/>
      <c r="D98" s="78"/>
      <c r="E98" s="49"/>
      <c r="F98" s="50"/>
      <c r="G98" s="51"/>
      <c r="H98" s="52"/>
      <c r="I98" s="41"/>
      <c r="J98" s="47"/>
      <c r="K98" s="48"/>
      <c r="L98" s="48"/>
      <c r="M98" s="48"/>
    </row>
    <row r="99" spans="1:13" s="38" customFormat="1" x14ac:dyDescent="0.25">
      <c r="A99" s="77" t="s">
        <v>14</v>
      </c>
      <c r="B99" s="78"/>
      <c r="C99" s="78"/>
      <c r="D99" s="78"/>
      <c r="E99" s="50"/>
      <c r="F99" s="50"/>
      <c r="G99" s="51">
        <f>+M96</f>
        <v>101099144</v>
      </c>
      <c r="H99" s="53"/>
      <c r="I99" s="41"/>
      <c r="J99" s="47"/>
      <c r="K99" s="48"/>
      <c r="L99" s="48"/>
      <c r="M99" s="48"/>
    </row>
    <row r="100" spans="1:13" s="38" customFormat="1" x14ac:dyDescent="0.25">
      <c r="A100" s="77" t="s">
        <v>15</v>
      </c>
      <c r="B100" s="78"/>
      <c r="C100" s="78"/>
      <c r="D100" s="78"/>
      <c r="E100" s="50"/>
      <c r="F100" s="50"/>
      <c r="G100" s="51">
        <f>+H101-G99</f>
        <v>413012</v>
      </c>
      <c r="H100" s="53"/>
      <c r="J100" s="54"/>
    </row>
    <row r="101" spans="1:13" s="38" customFormat="1" ht="10.5" thickBot="1" x14ac:dyDescent="0.3">
      <c r="A101" s="79" t="s">
        <v>16</v>
      </c>
      <c r="B101" s="80"/>
      <c r="C101" s="80"/>
      <c r="D101" s="80"/>
      <c r="E101" s="55"/>
      <c r="F101" s="55"/>
      <c r="G101" s="56">
        <f>+G99+G100</f>
        <v>101512156</v>
      </c>
      <c r="H101" s="57">
        <f>+H97+H98</f>
        <v>101512156</v>
      </c>
      <c r="J101" s="54"/>
    </row>
    <row r="102" spans="1:13" s="38" customFormat="1" x14ac:dyDescent="0.25">
      <c r="A102" s="41"/>
      <c r="B102" s="41"/>
      <c r="C102" s="48"/>
      <c r="D102" s="58"/>
      <c r="E102" s="58"/>
      <c r="F102" s="58"/>
      <c r="G102" s="48"/>
      <c r="H102" s="48"/>
    </row>
    <row r="103" spans="1:13" s="38" customFormat="1" ht="10" customHeight="1" x14ac:dyDescent="0.25">
      <c r="A103" s="99" t="str">
        <f>+A40</f>
        <v>Ibagué Tolima, enero de 2024</v>
      </c>
      <c r="B103" s="99"/>
      <c r="C103" s="99"/>
      <c r="D103" s="99"/>
      <c r="E103" s="58"/>
      <c r="F103" s="58"/>
      <c r="G103" s="48"/>
      <c r="H103" s="48"/>
      <c r="M103" s="59"/>
    </row>
    <row r="104" spans="1:13" s="38" customFormat="1" x14ac:dyDescent="0.25">
      <c r="A104" s="41"/>
      <c r="B104" s="41"/>
      <c r="C104" s="48"/>
      <c r="D104" s="58"/>
      <c r="E104" s="58"/>
      <c r="F104" s="58"/>
      <c r="G104" s="48"/>
      <c r="H104" s="48"/>
    </row>
    <row r="105" spans="1:13" s="38" customFormat="1" ht="10.5" x14ac:dyDescent="0.25">
      <c r="A105" s="41"/>
      <c r="B105" s="41"/>
      <c r="C105" s="48"/>
      <c r="D105" s="58"/>
      <c r="E105" s="58"/>
      <c r="F105" s="58"/>
      <c r="G105" s="48"/>
      <c r="H105" s="48"/>
      <c r="I105" s="60" t="s">
        <v>17</v>
      </c>
      <c r="J105" s="54"/>
      <c r="L105" s="33"/>
    </row>
    <row r="106" spans="1:13" s="38" customFormat="1" x14ac:dyDescent="0.25">
      <c r="A106" s="41"/>
      <c r="B106" s="41"/>
      <c r="C106" s="48"/>
      <c r="D106" s="58"/>
      <c r="E106" s="58"/>
      <c r="F106" s="58"/>
      <c r="G106" s="48"/>
      <c r="H106" s="48"/>
      <c r="I106" s="40" t="s">
        <v>18</v>
      </c>
      <c r="J106" s="61"/>
      <c r="K106" s="61"/>
      <c r="L106" s="4"/>
    </row>
    <row r="107" spans="1:13" x14ac:dyDescent="0.25">
      <c r="I107" s="40"/>
      <c r="J107" s="62"/>
      <c r="K107" s="40"/>
      <c r="L107" s="40"/>
    </row>
  </sheetData>
  <mergeCells count="46">
    <mergeCell ref="A103:D103"/>
    <mergeCell ref="A3:M3"/>
    <mergeCell ref="A5:M5"/>
    <mergeCell ref="A7:M7"/>
    <mergeCell ref="A8:M8"/>
    <mergeCell ref="A9:A10"/>
    <mergeCell ref="B9:B10"/>
    <mergeCell ref="C9:C10"/>
    <mergeCell ref="D9:D10"/>
    <mergeCell ref="E9:G10"/>
    <mergeCell ref="H9:H10"/>
    <mergeCell ref="I9:I10"/>
    <mergeCell ref="J9:J10"/>
    <mergeCell ref="K9:K10"/>
    <mergeCell ref="L9:L10"/>
    <mergeCell ref="M9:M10"/>
    <mergeCell ref="D59:D60"/>
    <mergeCell ref="E59:G60"/>
    <mergeCell ref="A29:L29"/>
    <mergeCell ref="A33:D33"/>
    <mergeCell ref="F33:G33"/>
    <mergeCell ref="A34:D34"/>
    <mergeCell ref="A35:D35"/>
    <mergeCell ref="A37:D37"/>
    <mergeCell ref="A38:D38"/>
    <mergeCell ref="A53:M53"/>
    <mergeCell ref="A55:M55"/>
    <mergeCell ref="A57:M57"/>
    <mergeCell ref="A40:D40"/>
    <mergeCell ref="A36:D36"/>
    <mergeCell ref="A100:D100"/>
    <mergeCell ref="A101:D101"/>
    <mergeCell ref="M59:M60"/>
    <mergeCell ref="A96:L96"/>
    <mergeCell ref="A97:D97"/>
    <mergeCell ref="F97:G97"/>
    <mergeCell ref="A98:D98"/>
    <mergeCell ref="A99:D99"/>
    <mergeCell ref="H59:H60"/>
    <mergeCell ref="I59:I60"/>
    <mergeCell ref="J59:J60"/>
    <mergeCell ref="K59:K60"/>
    <mergeCell ref="L59:L60"/>
    <mergeCell ref="A59:A60"/>
    <mergeCell ref="B59:B60"/>
    <mergeCell ref="C59:C60"/>
  </mergeCells>
  <pageMargins left="0.25" right="0.25" top="0.75" bottom="0.75" header="0.3" footer="0.3"/>
  <pageSetup scale="78" fitToHeight="0" orientation="landscape" horizontalDpi="300" verticalDpi="300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Semi3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COORDINACION 1</dc:creator>
  <cp:lastModifiedBy>Jairo Bejarano</cp:lastModifiedBy>
  <cp:lastPrinted>2024-04-03T15:26:07Z</cp:lastPrinted>
  <dcterms:created xsi:type="dcterms:W3CDTF">2022-04-26T23:43:02Z</dcterms:created>
  <dcterms:modified xsi:type="dcterms:W3CDTF">2025-01-13T16:53:57Z</dcterms:modified>
</cp:coreProperties>
</file>